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15" tabRatio="818"/>
  </bookViews>
  <sheets>
    <sheet name="H1.1" sheetId="2" r:id="rId1"/>
    <sheet name="H1.2" sheetId="3" r:id="rId2"/>
    <sheet name="H2.1" sheetId="4" r:id="rId3"/>
    <sheet name="H2.2" sheetId="5" r:id="rId4"/>
    <sheet name="H2.3" sheetId="6" r:id="rId5"/>
    <sheet name="H2.4" sheetId="1" r:id="rId6"/>
    <sheet name="H3.1" sheetId="7" r:id="rId7"/>
    <sheet name="H3.2" sheetId="8" r:id="rId8"/>
    <sheet name="H4.1" sheetId="9" r:id="rId9"/>
    <sheet name="H4.2" sheetId="10" r:id="rId10"/>
    <sheet name="H4.3" sheetId="11" r:id="rId11"/>
  </sheets>
  <definedNames>
    <definedName name="_xlnm.Print_Area" localSheetId="2">'H2.1'!$A$1:$G$18</definedName>
  </definedNames>
  <calcPr calcId="162913"/>
</workbook>
</file>

<file path=xl/calcChain.xml><?xml version="1.0" encoding="utf-8"?>
<calcChain xmlns="http://schemas.openxmlformats.org/spreadsheetml/2006/main">
  <c r="C4" i="6" l="1"/>
  <c r="C4" i="2"/>
  <c r="G7" i="2" l="1"/>
  <c r="G13" i="9" l="1"/>
  <c r="G15" i="6"/>
  <c r="G11" i="5"/>
  <c r="G11" i="2"/>
  <c r="C4" i="3" l="1"/>
  <c r="C4" i="10"/>
  <c r="C4" i="9"/>
  <c r="C4" i="8"/>
  <c r="C4" i="11"/>
  <c r="C4" i="5"/>
  <c r="C4" i="7"/>
  <c r="C4" i="4"/>
  <c r="C4" i="1" l="1"/>
</calcChain>
</file>

<file path=xl/sharedStrings.xml><?xml version="1.0" encoding="utf-8"?>
<sst xmlns="http://schemas.openxmlformats.org/spreadsheetml/2006/main" count="287" uniqueCount="150">
  <si>
    <t xml:space="preserve">Performans Göstergesi </t>
  </si>
  <si>
    <t xml:space="preserve">Hedefe Etkisi (%) </t>
  </si>
  <si>
    <t xml:space="preserve">Plan Dönemi Başlangıç Değeri* (A) </t>
  </si>
  <si>
    <t xml:space="preserve">İzleme Dönemindeki Yılsonu Hedeflenen Değer (B) </t>
  </si>
  <si>
    <t xml:space="preserve">İzleme Dönemindeki Gerçekleşme Değeri (C) </t>
  </si>
  <si>
    <t>Performans (%) (C-A)/(B-A)</t>
  </si>
  <si>
    <t>Bilimsel araştırma kaynaklarını ve kalitesini arttırarak özellikle toplumsal ve ekonomik faydası yüksek
projeler/faaliyet gerçekleştirmek</t>
  </si>
  <si>
    <t>2022 yılı sonuna kadar Merkez Kütüphanede sunulan hizmet ve kaynak sayısını % 30 oranında arttırmak.</t>
  </si>
  <si>
    <t>Kütüphane ve Dokümantasyon Daire Başkanlığı</t>
  </si>
  <si>
    <t>Sorumlu Birim</t>
  </si>
  <si>
    <t xml:space="preserve">Açıklama </t>
  </si>
  <si>
    <t>A2</t>
  </si>
  <si>
    <t>H2.4</t>
  </si>
  <si>
    <t>H2.4 Performansı</t>
  </si>
  <si>
    <t>PG2.4.1: 
Kütüphanenin Basılı Yayın Sayısı</t>
  </si>
  <si>
    <t>Eğitim öğretimde kaliteyi arttırmayı amaçlayan, ülkenin ve bölgenin ihtiyaç duyduğu alanlarda rekabet edebilir bir
üniversite olmak</t>
  </si>
  <si>
    <t>A1</t>
  </si>
  <si>
    <t>H1.1</t>
  </si>
  <si>
    <t>H1.1 Performansı</t>
  </si>
  <si>
    <t>Öğrenci İşleri Daire Başkanlığı</t>
  </si>
  <si>
    <t>2022 yılı sonuna kadar Çift anadal/yandal yapan öğrenci sayısı ile Farabi, Erasmus, Mevlana gibi ulusal ve uluslararası
değişim programlarına katılan sayısını %50 oranında arttırmak</t>
  </si>
  <si>
    <t>PG1.2.3: 
Çift Anadal Yapan Öğrenci Sayısı</t>
  </si>
  <si>
    <t xml:space="preserve">PG1.2.4: 
Yandal Yapan Öğrenci Sayısı </t>
  </si>
  <si>
    <t>PG1.2.1: 
Değişim Programına Katılan
Öğrenci Sayısı</t>
  </si>
  <si>
    <t>PG1.2.2: 
Değişim Programına Katılan
Personel Sayısı</t>
  </si>
  <si>
    <t>H1.2</t>
  </si>
  <si>
    <t>H1.2 Performansı</t>
  </si>
  <si>
    <t>Bilimsel araştırma kaynaklarını ve kalitesini arttırarak özellikle toplumsal ve ekonomik faydası yüksek projeler/faaliyet
gerçekleştirmek</t>
  </si>
  <si>
    <t>2022 yılının sonuna kadar ulusal ve uluslararası düzeyde yapılan yayınları %30 oranında arttırmak</t>
  </si>
  <si>
    <t>Rektörlük Özel Kalem</t>
  </si>
  <si>
    <t>H2.1</t>
  </si>
  <si>
    <t>H2.1 Performansı</t>
  </si>
  <si>
    <t>PG2.1.2: 
Ulusal Düzeyde Yayınlanan Makale
Sayısı</t>
  </si>
  <si>
    <t>2022 yılının sonuna kadar araştırmaya aktarılan kaynağın % 30 arttırılması</t>
  </si>
  <si>
    <t>Proje Ofisi</t>
  </si>
  <si>
    <t>H2.2</t>
  </si>
  <si>
    <t>H2.2 Performansı</t>
  </si>
  <si>
    <t>PG2.2.1: 
BAP Tarafından Desteklenen Proje
Bütçesi</t>
  </si>
  <si>
    <t>PG2.2.2: 
TÜBİTAK ve Diğer Kamu
Kuruluşları Tarafından Desteklenen
Proje Bütçesi (BAP Hariç)</t>
  </si>
  <si>
    <t>PG2.2.3: 
Marka, Patent, Faydalı Model,
Endüstriyel Tasarım ve Coğrafi
İşaretler Başvuru Sayısı</t>
  </si>
  <si>
    <t>2022 yılı sonuna kadar lisansüstü program sayısını ve öğrenci sayısını %20 artırmak</t>
  </si>
  <si>
    <t>PG2.3.1: 
Yüksek Lisans Program Sayısı</t>
  </si>
  <si>
    <t xml:space="preserve">PG2.3.2: 
Yüksek Lisans Öğrenci Sayısı </t>
  </si>
  <si>
    <t>PG2.3.3: 
Doktora Program Sayısı</t>
  </si>
  <si>
    <t xml:space="preserve">PG2.3.4: 
Doktora Öğrenci Sayısı </t>
  </si>
  <si>
    <t>H2.3</t>
  </si>
  <si>
    <t>H2.3 Performansı</t>
  </si>
  <si>
    <t>PG2.4.2: 
Kütüphanenin Dijital Yayın
Sayısı</t>
  </si>
  <si>
    <t>PG2.4.3: 
Ödünç Alınan Kaynak Sayısı</t>
  </si>
  <si>
    <t>PG2.4.4: 
Kütüphaneden Yararlanan Kişi
Sayısı</t>
  </si>
  <si>
    <t>Paydaşlarımızla işbirliği içerisinde toplumun ihtiyacı olan alanlarda yerel ve bölgesel kalkınmaya yönelik nitelikli
hizmetler üretmek</t>
  </si>
  <si>
    <t>2022 yılı sonuna kadar, Üniversite ve dış paydaşlar ile işbirliği ve eşgüdümü sağlayarak şehrin, bölgenin ve ülkenin
ihtiyaçlarına yönelik etkinlik/faaliyetleri % 30 oranında arttırmak</t>
  </si>
  <si>
    <t>A3</t>
  </si>
  <si>
    <t>H3.1</t>
  </si>
  <si>
    <t>H3.1 Performansı</t>
  </si>
  <si>
    <t>PG3.1.2: 
Üniversitemiz Tarafından
Gerçekleştirilen Panel Konferans
Seminer Sayıları</t>
  </si>
  <si>
    <t>PG3.1.1: 
Üniversitemiz Tarafından
Gerçekleştirilen Sempozyum
Kongre, Çalıştay Sayıları</t>
  </si>
  <si>
    <t>PG3.1.3: 
Üniversitemiz Tarafından
Gerçekleştirilen Sertifikalı
Eğitimler, Kurs ve Atölye
Çalışmaları</t>
  </si>
  <si>
    <t>2022 yılı sonuna kadar, kalkınmaya yönelik desteklenen proje sayısını % 30 oranında arttırmak</t>
  </si>
  <si>
    <t>H3.2</t>
  </si>
  <si>
    <t>H3.2 Performansı</t>
  </si>
  <si>
    <t>PG3.2.1: 
Yerel Kalkınma Kapsamında Olup
Tamamlanan Proje Sayısı</t>
  </si>
  <si>
    <t>PG3.2.2: 
Bölgesel Kalkınma Kapsamında
Olup Tamamlanan Proje Sayısı</t>
  </si>
  <si>
    <t>PG3.2.3: 
Ulusal Kalkınma Kapsamında Olup
Tamamlanan Proje Sayısı</t>
  </si>
  <si>
    <t>PG3.2.4: 
Uluslararası Kalkınma Kapsamında
Olup Tamamlanan Proje Sayısı</t>
  </si>
  <si>
    <t>Strateji Geliştirme Daire Başkanlığı</t>
  </si>
  <si>
    <t>A4</t>
  </si>
  <si>
    <t>H4.1</t>
  </si>
  <si>
    <t>H4.1 Performansı</t>
  </si>
  <si>
    <t>PG4.1.4: 
Yabancı Uyruklu Personel Sayısı</t>
  </si>
  <si>
    <t>H4.2</t>
  </si>
  <si>
    <t>Öğrencilerin kültür spor ve diğer aktiviteleri ile beslenme vb. hizmetlerini %20 arttırmak</t>
  </si>
  <si>
    <t>H4.2 Performansı</t>
  </si>
  <si>
    <t>Sağlık Kültür ve Spor Daire Başkanlığı</t>
  </si>
  <si>
    <t>H4.3</t>
  </si>
  <si>
    <t>H4.3 Performansı</t>
  </si>
  <si>
    <t>PG4.3.3: 
Öğretim Üyesi Başına düşen
Lisans + Lisans Üstü Öğrenci
Sayısı</t>
  </si>
  <si>
    <t>PG4.3.4: 
Mal/Malzeme ve Cihaz
Alımlarıyla İyileştirmeye
Yönelik Yapılan Harcama
Tutarı</t>
  </si>
  <si>
    <t>PG4.3.1: 
Kurum Dışı Faaliyetlere
Katılım Sayısı (Sempozyum
Kongre, Sergi vb.)</t>
  </si>
  <si>
    <t>PG4.3.2: 
Rehberlik ve Danışmanlık
Hizmeti Alan Kişi Sayısı</t>
  </si>
  <si>
    <t>PG4.3.5: 
Kampüs Fiziki Yapı
Çalışmalarına Yönelik Tahsis
Edilen Ödenek Tutarı</t>
  </si>
  <si>
    <t>PG4.3.6: 
Merkezi Araştırma
Laboratuvarında yaptırılan
analiz sayısı</t>
  </si>
  <si>
    <t>2022 yılına kadar, kurumlar arası işbirlikleri ile diyalog ve tanıtımı güçlendiren katılımcı adil şeffaf ve hesap verebilir bir yönetim anlayışı ile İnsan Kaynakları, Kalite Yönetim ve Performans/Ödüllendirme Sistemleri ve standartları oluşturarak kurum kültürünü en az %30 iyileştirmek</t>
  </si>
  <si>
    <t>PG4.2.3: 
Kısmı Zamanlı Çalışan Öğrenci Sayısı</t>
  </si>
  <si>
    <t>Mühendislik Fakültelerine uygulanan tercih puanlaması ve Ülke genelindeki devlet üniversitelerinin çoğunda aynı bölüm ve programların olması, öğrenci sayılarında düşüşe neden olmuştur.</t>
  </si>
  <si>
    <t>Yeni başlayan ve ara raporları sunulan projeler için ödenek gönderimi gerçekleşmektedir. Bu nedenle yıl ortasında olmamız ve bazı projelerin devam etmesi gönderilen ödeneğin düşük kalmasına neden olmuştur. Yılsonu itibariyle ödeneğin daha da artacağı beklenmektedir.</t>
  </si>
  <si>
    <t>PG2.1.1: 
SCI, SCI-Expanded, SSCI ve AHCI
Endekslerinde Taranan Dergi Sayısı (Wos'da İndekslenen Gümüşhane Üniversitesi Adresli Yayın Sayısı)</t>
  </si>
  <si>
    <t>PG2.3.5: 
Lisansüstü Uzaktan Eğitimle Verilen Program Sayısı</t>
  </si>
  <si>
    <t>PG1.1.1: 
Organik Tarım, Turizm ve Madencilik Çalışmaları Yapan Ön Lisans ve Lisans Bölüm/Program Sayısı</t>
  </si>
  <si>
    <t>PG1.1.2: 
Organik Tarım, Turizm ve Madencilik Çalışmaları Yapan Ön Lisans ve Lisans Öğrenci Sayısı</t>
  </si>
  <si>
    <t>PG1.1.3: 
Organik Tarım, Turizm ve Madencilik Dışındaki Ön Lisans ve Lisans Öğrenci Sayısı</t>
  </si>
  <si>
    <t>PG1.1.4: 
Organik Tarım, Turizm ve Madencilik Dışındaki Ön Lisans ve Lisans Bölüm/Program Sayısı</t>
  </si>
  <si>
    <t>Ulusal kongrelere verilen destek ve puanlama gerek akademik teşvik gerekse unvan yükselmesi için tatmin edici olmadığından, yapılan bildiriler ulusal dan uluslararasına doğru kayma göstermektedir.</t>
  </si>
  <si>
    <t xml:space="preserve">2022 yılı sonuna kadar özellikle organik tarım, turizm ve madencilik potansiyelinin değerlendirilebilmesi için ön lisans / lisans bölüm / program ve öğrenci sayısını %20 artırmak </t>
  </si>
  <si>
    <t>Eğitim öğretimde kaliteyi arttırmayı amaçlayan, ülkenin ve bölgenin ihtiyaç duyduğu alanlarda rekabet edebilir bir üniversite olmak</t>
  </si>
  <si>
    <t>Yeni yapılan mevzuat düzenlemesiyle akademik teşvik ve ilerleme kapsamında ulusal yayınlara verilen puanların çok düşük olmasından dolayı hedefe ulaşılamayacağı öngörülmektedir.</t>
  </si>
  <si>
    <t>Aysın - Rafet Ataç Kültür ve Eğitim Vakfı tarafından kütüphanemize yapılan bağış sonucu basılı yayın sayımız beklenen hedefinden üzerinde gerçekleşmiştir.</t>
  </si>
  <si>
    <t>Abone olunan veri tabanlarının içeriğinin zengişlenmesi sebebi ile beklenen hedefin üzerinde gerçekleşmiştir.</t>
  </si>
  <si>
    <t xml:space="preserve">Covid-19 salgını nedeniyle öğrenci değişim programları iptal edilmiştir. </t>
  </si>
  <si>
    <t xml:space="preserve">Covid-19 pandemisi nedeniyle daha önce plananlanan kurslarımızın bir kısmı iptal edilmiştir. Hedeflenen kurs sayısına ulaşmak için uzaktan eğitim yoluyla yeni kurslar planlanmaktadır.     </t>
  </si>
  <si>
    <t xml:space="preserve">Covid-19 salgını nedeniyle personel değişim programları iptal edilmiştir. </t>
  </si>
  <si>
    <t>Covid-19 salgını nedeniyle eğitim-öğretimin 2. döneminde eğitime ara verilmesi kayıt sayılarında düşüşe neden olmuştur.</t>
  </si>
  <si>
    <t>PG2.1.3: 
Uluslararası Düzeyde Yayınlanan Makale Sayısı</t>
  </si>
  <si>
    <t>PG2.1.4: 
Ulusal Kongre ve Sempozyumlara Sunulan Bildiri Sayısı</t>
  </si>
  <si>
    <t>PG2.1.5: 
Uluslararası kongre ve Sempozyumlara Sunulan Bildiri Sayısı</t>
  </si>
  <si>
    <t>PG2.1.6: 
Gümüşhane Üniversitesi Kaynaklı Yayınlara Yapılan Atıf Sayısı</t>
  </si>
  <si>
    <t>Akademik yükselmedeki kriterlerin tam olarak netleşmemesi ve dergilerde yayın süreçlerindeki gecikmeler nedeniyle hedefe ulaşılamayacağı öngörülmektedir.</t>
  </si>
  <si>
    <t>Yapılan atıflar ilk 6 ayda yıllık olarak istenilen sonuca ulaşmış olup, yılsonundaki değerlendirmede fazlasıyla atıf sayısına ulaşılacaktır.</t>
  </si>
  <si>
    <t>Covid-19 salgını nedeniyle kongre ve sempozyumların iptal edilmesi ve halen karamsar bir ortamın olması gösterge değerlerine ulaşmada engel olmaktadır. Yılsonu itibariylede istenilen değerlere ulaşılması öngörülmemektedir.</t>
  </si>
  <si>
    <t xml:space="preserve">Covid-19 pandemisi nedeniyle daha önce belirlenen hedefler gerçekleştirilememiştir. Bu süreçte birimimiz Üniversitemizde eğitim- öğretimin aksamaması için uzaktan eğitim alt yapısını oluşturmaya odaklanmıştır. </t>
  </si>
  <si>
    <t>PG3.1.4: 
Üniversitemiz Tarafından
Gerçekleştirilen Sosyal, Kültürel,
Turistik, Sportif ve Rekreasyonel
Etkinlikler (Sergi, Gösterim, Söyleşi, Konser, Dinleti Vb.)</t>
  </si>
  <si>
    <t>Covid-19 salgın hastalığı nedeni ile toplu gerçekleştirilen kültürel etkinlikler kısıtlı olacağından faaliyetlerde düşüş beklenmektedir.Spor Hizmetlerindeki müsabaka faaliyetlerinde ise pandemi süreci sebebiyle eğitim öğretimin erken kapanması planlanan faaliyet sayısının gerçekleşmemesine neden olmaktadır. Sürecin eski duruma gelmesi ve Eğitim-Öğretimin normal olarak başlaması hedefin yılsonunda gerçeşlemesine katkı sağlayacaktır.</t>
  </si>
  <si>
    <t>Akademik teşvik yönetmeliğinin değiştirilmesi BAP projelerine olan talebi azaltmış olmasına rağmen, gelen proje taleplerinin fen ve mühendislik ağırlıklı olmaları, uluslararası proje sayısısnın çok sayıda olmasını sağlamıştır. Bu nedenle yılın ilk yarısı itibariyle hedef aşılmıştır</t>
  </si>
  <si>
    <t>İlk 6 aylık değerlendirmede yıllık gösterge değerinin yarısına ulaşılmıştır. Yılsonu değerlendirme döneminde yıllık hedefin yakalanması beklenmektedir.</t>
  </si>
  <si>
    <t>Covid-19 pandemisi nedeniyle yapılması planlanan bütün toplu faaliyetlerin iptal edilmesi sayının düşük kalmasına neden olmuştur.</t>
  </si>
  <si>
    <t>Akademik teşvik yönetmeliğinin değiştirilmesi BAP projelerine olan talebi azaltmıştır. Bütün Dünyada etkili olan pandemi nedeniyle hem alım satım süreçlerinde hemde laboratuvar çalışmalarının aksamalarına neden olduğundan proje öneri sayısı buna bağlı olarak azalmıştır. Ancak genellikle yaz dönemi sonrası proje sayısının arttığıda göz önünde bulundurulmalıdır.</t>
  </si>
  <si>
    <t>Akademik teşvik yönetmeliğinin değiştirilmesi BAP projelerine olan talebi azaltmıştır. Bütün Dünyada etkili olan pandemi nedeniyle hem alım satım süreçlerinde hemde laboratuvar çalışmalarının aksamalarına neden olduğundan proje öneri sayısı buna bağlı olarak azalmıştır.Ancak genellikle yaz dönemi sonrası proje sayısının arttığıda göz önünde bulundurulmalıdır.</t>
  </si>
  <si>
    <t>Yapılan değerlendirmede yıllık hedefin aştığı, yılsonunda hedefin daha da fazla olacağı görülmektedir. Bütün Dünyada etkili olan pandemi nedeniyle hem alım satım süreçlerinde hemde laboratuvar çalışmalarının aksamalarına neden olduğundan proje öneri sayısı buna bağlı olarak azalmıştır.Ancak genellikle yaz dönemi sonrası proje sayısının arttığıda göz önünde bulundurulmalıdır.</t>
  </si>
  <si>
    <t xml:space="preserve">Gösterge değerlerinin beklenenin üzerinde gerçekleşmesi profesör ve doçent öğretim üyesi sayısındaki artış, pandemi süreci içerisinde yaşanan olumsuzluklara rağmen işlerin aksamaması, Üniversitemizin uzaktan eğitim sürecindeki başarılı çalışmaları ve eğitimci kalitesi lisansüstü program sayısının artmasına sebep olmuştur. </t>
  </si>
  <si>
    <t xml:space="preserve">Profesör ve doçent öğretim üyesi sayısındaki artışa paralel olarak yüksek lisans programı sayısı da artmıştır. Program sayısına ve programlardaki öğretim üyesi sayısının unvan bakımından nitelik ve niceliğine bağlı olarak ta öğrenci sayıları artmaktadır. Ayrıca pandemi süreci içerisinde yaşanan olumsuzluklara rağmen öğrenci mağduriyeti yaşanmaması ve işlerin aksamaması, dijital imkanların kullanılması ve teşvik edilmesi, Üniversitemizin uzaktan eğitim sürecindeki başarılı çalışmaları ve eğitim kalitesi öğrenci taleplerinin artmasına sebep olmuştur. </t>
  </si>
  <si>
    <t xml:space="preserve">Profesör ve doçent öğretim üyesi sayısındaki artışa paralel olarak doktora programı sayısı da artmıştır. Program sayısına ve programlardaki öğretim üyesi sayısının unvan bakımından nitelik ve niceliğine bağlı olarak ta öğrenci sayıları artmaktadır. Ayrıca pandemi süreci içerisinde yaşanan olumsuzluklara rağmen öğrenci mağduriyeti yaşanmaması ve işlerin aksamaması, dijital imkanların kullanılması ve teşvik edilmesi, Üniversitemizin uzaktan eğitim sürecindeki başarılı çalışmaları ve eğitim kalitesi öğrenci taleplerinin artmasına sebep olmuştur. </t>
  </si>
  <si>
    <t>Covid -19 nedeniyle (salgın hastalık ) ve  okulların kapalı olması nedeniyle bu dönem aralığında kısmı zamanlı çalışan öğrencimiz yoktur.</t>
  </si>
  <si>
    <t>Covid -19 nedeniyle (salgın hastalık ),  okulların kapalı olması ve yemekhane hizmetinin dururulması nedeniyle hizmet sağlanamamıştır.</t>
  </si>
  <si>
    <t>Covid-19 pandemisi nedeniyle okulların kapatılması ve Personel ödüllendirme yönergesi çalışması tamamlanmış ancak Devlet Personel Başkanlığı'nın Rektörlerin ''Teşekkür Belgesi'' veremeyeceği ile ilgili görüşüne istinaden kurgu yeniden planlanmak üzere değerlendirmeye alınmıştır. Bu nedenle ödüllendirmeye ilişkin genel kanun hükümleri uygulanmış olup özgü kurallar işletilememiştir.</t>
  </si>
  <si>
    <t>Covid-19 Pandemisi sebebi ile kamu kurumları haziran ayı ortasına kadar asgari personelle çalışmış olduğundan gerçekleştirilen hizmet içi eğitim sayısı 1 ile sınırlı kalmıştır.</t>
  </si>
  <si>
    <t>Mevcut bulunan yabancı uyruklu personel sayısı yeterli bulunduğundan sayımızda bir değişiklik planlanmamaktadır.</t>
  </si>
  <si>
    <t>Psikoloğumuz 17.01 2021 tarihinde Ankara Sosyal Bilimler Üniversitesi Rektörlüğüne görevlendirildiğinden  Rehberlik ve Danışmanlık Hizmeti alan yoktur.</t>
  </si>
  <si>
    <t>Covid -19 pandemi nedeniyle beklenenin altında gerçekleşmiştir.</t>
  </si>
  <si>
    <t>Covid-19 pandemisi nedeniyle okulların kapalı olması, tasarruf tedbirlerinin alınması mal malzeme alımı yapılmaması hedefin gerisinde kalmamıza neden olmuştur.</t>
  </si>
  <si>
    <t>31 Mayıs 2021 yılında yer teslimi yapılan Şiran Sağlık  Meslek Yüksekokulu ve Yurt Binası Yapım İşinin 1.hakediş ödemesi temmuz ayında ödenecek olup, ilgili işin 2021 yılı sonuna kadar %70'inin bitirilmesi hedeflenmektedir.</t>
  </si>
  <si>
    <t>Koronavirüs (Covid-19) salgını nedeniyle eğitim-öğretime ara verilmesi ve öğrenci -personel yemekhanesinin kapalı olması.</t>
  </si>
  <si>
    <t>Salgın hastalık sürecinde Üniversitemizde eğitim olmaması, personel hareketliliğinin minumum seviyede olmasına rağmen ilk altı aylık veriler tatmin edicidir. Eylül ayında okulların açılması ile yıllık gösterge değerine ulaşılacağı tahmin edilmektedir.</t>
  </si>
  <si>
    <t xml:space="preserve">Turizm Fakültemizde turizm alanında çalışmalar yapan turizm işletmeciliği, turizm rehberliği, gastronomi ve mutfak sanatları bölümleri olmak üzere 3 bölüm bulunmaktadır.  Yüksekokullarımızda ise 3 adet ön lisans bölümümüz bulunmaktadır. </t>
  </si>
  <si>
    <t>Turizm Fakültemizde turizm alanında çalışmalar yapan turizm işletmeciliği, turizm rehberliği, gastronomi ve mutfak sanatları bölümlerinde toplamda 172 öğrenci bulunmaktadır. Gümüşhane MYO'da 16, Şiran Mustafa Beyaz MYO'da 78, Kelkit Aydın Doğan MYO'da 6, Sosyal Bilimler MYO'da ise 41 öğrenci kayıtlıdır.</t>
  </si>
  <si>
    <t>Mühendislik Fakültelerine uygulanan tercih puanlaması ve Ülke genelindeki devlet üniversitelerinin çoğunda aynı bölüm ve programların olması nedeniyle farklı üniversitelerin tercih edilmesi, kontenjan altında kalan programların kapanması düşüşe neden olmaktadır. Yılsonuna kadar yeni kayıt dönemi ve yeni prgoramların açılması ile yılsonu değerine ulaşılacağu tahmin edilmektedir.</t>
  </si>
  <si>
    <t>Covid-19 salgını nedeniyle eğitim-öğretime  ara verilmesi ve bu alanda öğrencilerin sadece sertifika almaları nedeniyle yeteri kadar başvuru olmamaktadır.</t>
  </si>
  <si>
    <t>İlk altı ayda hedefe yaklaşılmamasına rağmen 2021 yılsonu hedefine ulaşma yönünde bir problem yaşanılacağı düşünülmemektedir. Ancak aksi bir durum olması halinde projelerin artırılması yönünde eğitimler düzenlenmesi planlanmaktadır. Verilen Bütçeye göre proje desteklenmektedir. Yıl boyunca proje bütçe hedefine uygun olarak proje desteklenmeye devam edecektir.</t>
  </si>
  <si>
    <t>Üniversitemizde Türk Patent Enstitüsüne 1 adet başvuru yapılmış olup, halen inceleme aşamasında beklemektedir.</t>
  </si>
  <si>
    <t>Covid-19 salgını nedeniyle bütün yıl boyunca eğitime ara verilmesi, kütüphanden yararlanan sayısını düşürmüştür.</t>
  </si>
  <si>
    <t>2021 yılında ikinci altı aylık dönemde Sempozyum, Kongre ve Çalıştaylar Covid-19 pandemesi nedeniyle iptal edilmiş olup, planlanan  gösterge değerine ulaşılması beklenmemektedir.</t>
  </si>
  <si>
    <t>Covid-19 pandemesi nedeniyle toplu olarak yapılması planlanan bütün etkinliklerin iptal edilmesi, plan gösterge değerinin yılsonunda yakalanması düşünülmektedir.</t>
  </si>
  <si>
    <t>Öğretim üye sayımızdaki artış ve bazı mühendislik lisans programlarına uygulanan baraj puan sıralaması nedeniyle gelen öğrenci sayısının az olması öğretim üyesi başına düşen öğrenci sayısında ve öğretim üyesi başına düşen öğrenci sayısında azalışa neden olmuştur.</t>
  </si>
  <si>
    <t>Mezun sayımızın sürekli olarak artması ve mezunlarımızın an be an SMS yoluyla bilgilendirilmesi nedeniyle rakamlar artış göstermekte ve göstermeye devam etmektedir.</t>
  </si>
  <si>
    <t>PG4.1.2: 
Kurum İçi Yapılan Hizmet İçi Eğitim Sayısı</t>
  </si>
  <si>
    <t>PG4.1.3: 
Basılı ve Görsel Medyadaki Yayın Sayısı</t>
  </si>
  <si>
    <t>PG4.1.1: 
Üniversitemiz Tarafından
Ödüllendirilen Öğrenci ve Personel Sayısı</t>
  </si>
  <si>
    <t>PG4.1.5: 
Mezun Takip Sistemine Kayıtlı Mezun Sayısı</t>
  </si>
  <si>
    <t>PG4.2.1: 
Beslenme Hizmetleri Kapsamında Verilen Öğün Sayısı</t>
  </si>
  <si>
    <t>PG4.2.2: 
Ücretsiz Beslenme Hizmetlerinden Yararlanan Öğrenci Sayısı</t>
  </si>
  <si>
    <t>2022 yılı sonuna kadar altyapı, hizmet ve faaliyetleri geliştirerek devlet üniversiteleri sıralamasında yerimizi %10 geliştirmek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</si>
</sst>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11"/>
      <color theme="1"/>
      <name val="Calibri"/>
      <family val="2"/>
      <scheme val="minor"/>
    </font>
    <font>
      <sz val="11"/>
      <name val="Calibri"/>
      <family val="2"/>
      <charset val="16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9" fontId="0" fillId="0" borderId="6" xfId="1" applyFont="1" applyBorder="1" applyAlignment="1">
      <alignment horizontal="center" vertical="center"/>
    </xf>
    <xf numFmtId="3" fontId="0" fillId="0" borderId="0" xfId="0" applyNumberFormat="1" applyBorder="1" applyAlignment="1">
      <alignment horizontal="center"/>
    </xf>
    <xf numFmtId="9" fontId="0" fillId="0" borderId="9" xfId="0" applyNumberFormat="1" applyBorder="1" applyAlignment="1">
      <alignment horizontal="center" vertical="center"/>
    </xf>
    <xf numFmtId="10" fontId="0" fillId="0" borderId="6" xfId="1" applyNumberFormat="1" applyFon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10" fontId="0" fillId="0" borderId="0" xfId="0" applyNumberFormat="1"/>
    <xf numFmtId="0" fontId="0" fillId="2" borderId="0" xfId="0" applyFill="1"/>
    <xf numFmtId="0" fontId="0" fillId="2" borderId="1" xfId="0" applyFill="1" applyBorder="1" applyAlignment="1">
      <alignment horizontal="center" vertical="center" wrapText="1"/>
    </xf>
    <xf numFmtId="3" fontId="0" fillId="0" borderId="0" xfId="0" applyNumberFormat="1" applyFill="1" applyBorder="1" applyAlignment="1">
      <alignment horizontal="center" vertical="center"/>
    </xf>
    <xf numFmtId="3" fontId="0" fillId="2" borderId="0" xfId="0" applyNumberFormat="1" applyFill="1" applyBorder="1" applyAlignment="1">
      <alignment horizontal="center"/>
    </xf>
    <xf numFmtId="4" fontId="0" fillId="0" borderId="1" xfId="0" applyNumberFormat="1" applyFont="1" applyBorder="1" applyAlignment="1">
      <alignment horizontal="center" vertical="center"/>
    </xf>
    <xf numFmtId="0" fontId="0" fillId="2" borderId="11" xfId="0" applyFill="1" applyBorder="1" applyAlignment="1">
      <alignment horizontal="left" vertical="center" wrapText="1"/>
    </xf>
    <xf numFmtId="0" fontId="0" fillId="2" borderId="13" xfId="0" applyFill="1" applyBorder="1" applyAlignment="1">
      <alignment horizontal="left" vertical="center"/>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9" fontId="0" fillId="0" borderId="0" xfId="0" applyNumberFormat="1" applyFill="1" applyBorder="1" applyAlignment="1">
      <alignment horizontal="center" vertical="center"/>
    </xf>
    <xf numFmtId="10" fontId="0" fillId="0" borderId="6" xfId="1" applyNumberFormat="1" applyFont="1" applyFill="1" applyBorder="1" applyAlignment="1">
      <alignment horizontal="center" vertical="center"/>
    </xf>
    <xf numFmtId="9" fontId="0" fillId="0" borderId="9" xfId="0" applyNumberFormat="1" applyFill="1" applyBorder="1" applyAlignment="1">
      <alignment horizontal="center" vertical="center"/>
    </xf>
    <xf numFmtId="3" fontId="2" fillId="2" borderId="1" xfId="0" applyNumberFormat="1" applyFont="1" applyFill="1" applyBorder="1" applyAlignment="1">
      <alignment horizontal="center" vertical="center"/>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14" xfId="0" applyBorder="1" applyAlignment="1">
      <alignment horizontal="center" vertical="center"/>
    </xf>
    <xf numFmtId="0" fontId="0" fillId="0" borderId="15" xfId="0" applyFill="1" applyBorder="1" applyAlignment="1">
      <alignment horizontal="left" vertical="center" wrapText="1"/>
    </xf>
    <xf numFmtId="0" fontId="0" fillId="2" borderId="1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9" xfId="0" applyFill="1" applyBorder="1" applyAlignment="1">
      <alignment horizontal="left" vertical="center" wrapText="1"/>
    </xf>
    <xf numFmtId="0" fontId="0" fillId="0" borderId="1" xfId="0" applyFill="1" applyBorder="1" applyAlignment="1">
      <alignment horizontal="left" vertical="center" wrapText="1"/>
    </xf>
    <xf numFmtId="0" fontId="0" fillId="0" borderId="6" xfId="0" applyFill="1" applyBorder="1" applyAlignment="1">
      <alignment horizontal="left" vertical="center" wrapText="1"/>
    </xf>
    <xf numFmtId="0" fontId="0" fillId="0" borderId="14"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4"/>
  <sheetViews>
    <sheetView tabSelected="1" zoomScale="70" zoomScaleNormal="70" workbookViewId="0">
      <selection activeCell="I7" sqref="I7"/>
    </sheetView>
  </sheetViews>
  <sheetFormatPr defaultRowHeight="15" x14ac:dyDescent="0.25"/>
  <cols>
    <col min="1" max="1" width="3.42578125" customWidth="1"/>
    <col min="2" max="2" width="36.7109375" customWidth="1"/>
    <col min="3" max="3" width="14.42578125" customWidth="1"/>
    <col min="4" max="4" width="15.85546875" customWidth="1"/>
    <col min="5" max="5" width="15.42578125" customWidth="1"/>
    <col min="6" max="6" width="15.42578125" style="20" customWidth="1"/>
    <col min="7" max="7" width="14.42578125" customWidth="1"/>
    <col min="8" max="8" width="9.85546875" bestFit="1" customWidth="1"/>
  </cols>
  <sheetData>
    <row r="1" spans="2:9" ht="15.75" thickBot="1" x14ac:dyDescent="0.3"/>
    <row r="2" spans="2:9" ht="48.75" customHeight="1" x14ac:dyDescent="0.25">
      <c r="B2" s="5" t="s">
        <v>16</v>
      </c>
      <c r="C2" s="39" t="s">
        <v>94</v>
      </c>
      <c r="D2" s="39"/>
      <c r="E2" s="39"/>
      <c r="F2" s="39"/>
      <c r="G2" s="40"/>
    </row>
    <row r="3" spans="2:9" ht="43.5" customHeight="1" x14ac:dyDescent="0.25">
      <c r="B3" s="6" t="s">
        <v>17</v>
      </c>
      <c r="C3" s="41" t="s">
        <v>93</v>
      </c>
      <c r="D3" s="42"/>
      <c r="E3" s="42"/>
      <c r="F3" s="42"/>
      <c r="G3" s="43"/>
    </row>
    <row r="4" spans="2:9" ht="27" customHeight="1" x14ac:dyDescent="0.25">
      <c r="B4" s="6" t="s">
        <v>18</v>
      </c>
      <c r="C4" s="44">
        <f>(G7*C7)+(G9*C9)+(G11*C11)+(G13*C13)</f>
        <v>0.15560039129371483</v>
      </c>
      <c r="D4" s="42"/>
      <c r="E4" s="42"/>
      <c r="F4" s="42"/>
      <c r="G4" s="43"/>
    </row>
    <row r="5" spans="2:9" ht="24" customHeight="1" x14ac:dyDescent="0.25">
      <c r="B5" s="6" t="s">
        <v>9</v>
      </c>
      <c r="C5" s="45" t="s">
        <v>19</v>
      </c>
      <c r="D5" s="42"/>
      <c r="E5" s="42"/>
      <c r="F5" s="42"/>
      <c r="G5" s="43"/>
      <c r="I5" s="3"/>
    </row>
    <row r="6" spans="2:9" ht="76.5" customHeight="1" x14ac:dyDescent="0.25">
      <c r="B6" s="7" t="s">
        <v>0</v>
      </c>
      <c r="C6" s="4" t="s">
        <v>1</v>
      </c>
      <c r="D6" s="1" t="s">
        <v>2</v>
      </c>
      <c r="E6" s="1" t="s">
        <v>3</v>
      </c>
      <c r="F6" s="21" t="s">
        <v>4</v>
      </c>
      <c r="G6" s="2" t="s">
        <v>5</v>
      </c>
      <c r="H6" s="19"/>
    </row>
    <row r="7" spans="2:9" ht="80.25" customHeight="1" x14ac:dyDescent="0.25">
      <c r="B7" s="25" t="s">
        <v>88</v>
      </c>
      <c r="C7" s="10">
        <v>0.25</v>
      </c>
      <c r="D7" s="11">
        <v>5</v>
      </c>
      <c r="E7" s="11">
        <v>8</v>
      </c>
      <c r="F7" s="17">
        <v>6</v>
      </c>
      <c r="G7" s="15">
        <f>(F7-D7)/(E7-D7)</f>
        <v>0.33333333333333331</v>
      </c>
    </row>
    <row r="8" spans="2:9" ht="72" customHeight="1" thickBot="1" x14ac:dyDescent="0.3">
      <c r="B8" s="6" t="s">
        <v>10</v>
      </c>
      <c r="C8" s="36" t="s">
        <v>132</v>
      </c>
      <c r="D8" s="37"/>
      <c r="E8" s="37"/>
      <c r="F8" s="37"/>
      <c r="G8" s="38"/>
    </row>
    <row r="9" spans="2:9" ht="66" customHeight="1" x14ac:dyDescent="0.25">
      <c r="B9" s="25" t="s">
        <v>89</v>
      </c>
      <c r="C9" s="16">
        <v>0.25</v>
      </c>
      <c r="D9" s="17">
        <v>1321</v>
      </c>
      <c r="E9" s="17">
        <v>1450</v>
      </c>
      <c r="F9" s="17">
        <v>299</v>
      </c>
      <c r="G9" s="18">
        <v>0</v>
      </c>
    </row>
    <row r="10" spans="2:9" ht="66.75" customHeight="1" thickBot="1" x14ac:dyDescent="0.3">
      <c r="B10" s="6" t="s">
        <v>10</v>
      </c>
      <c r="C10" s="33" t="s">
        <v>133</v>
      </c>
      <c r="D10" s="34"/>
      <c r="E10" s="34"/>
      <c r="F10" s="34"/>
      <c r="G10" s="35"/>
    </row>
    <row r="11" spans="2:9" ht="60" x14ac:dyDescent="0.25">
      <c r="B11" s="25" t="s">
        <v>90</v>
      </c>
      <c r="C11" s="10">
        <v>0.25</v>
      </c>
      <c r="D11" s="11">
        <v>15987</v>
      </c>
      <c r="E11" s="11">
        <v>17350</v>
      </c>
      <c r="F11" s="17">
        <v>16381</v>
      </c>
      <c r="G11" s="15">
        <f t="shared" ref="G11" si="0">(F11-D11)/(E11-D11)</f>
        <v>0.28906823184152602</v>
      </c>
      <c r="H11" s="13"/>
    </row>
    <row r="12" spans="2:9" ht="53.25" customHeight="1" thickBot="1" x14ac:dyDescent="0.3">
      <c r="B12" s="6" t="s">
        <v>10</v>
      </c>
      <c r="C12" s="33" t="s">
        <v>84</v>
      </c>
      <c r="D12" s="34"/>
      <c r="E12" s="34"/>
      <c r="F12" s="34"/>
      <c r="G12" s="35"/>
    </row>
    <row r="13" spans="2:9" ht="60" x14ac:dyDescent="0.25">
      <c r="B13" s="25" t="s">
        <v>91</v>
      </c>
      <c r="C13" s="10">
        <v>0.25</v>
      </c>
      <c r="D13" s="11">
        <v>132</v>
      </c>
      <c r="E13" s="11">
        <v>146</v>
      </c>
      <c r="F13" s="27">
        <v>110</v>
      </c>
      <c r="G13" s="15">
        <v>0</v>
      </c>
    </row>
    <row r="14" spans="2:9" ht="84.75" customHeight="1" thickBot="1" x14ac:dyDescent="0.3">
      <c r="B14" s="9" t="s">
        <v>10</v>
      </c>
      <c r="C14" s="33" t="s">
        <v>134</v>
      </c>
      <c r="D14" s="34"/>
      <c r="E14" s="34"/>
      <c r="F14" s="34"/>
      <c r="G14" s="35"/>
    </row>
  </sheetData>
  <mergeCells count="8">
    <mergeCell ref="C14:G14"/>
    <mergeCell ref="C8:G8"/>
    <mergeCell ref="C10:G10"/>
    <mergeCell ref="C12:G12"/>
    <mergeCell ref="C2:G2"/>
    <mergeCell ref="C3:G3"/>
    <mergeCell ref="C4:G4"/>
    <mergeCell ref="C5:G5"/>
  </mergeCells>
  <pageMargins left="0.70866141732283472" right="0.70866141732283472" top="0.74803149606299213" bottom="0.74803149606299213" header="0.31496062992125984" footer="0.31496062992125984"/>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I12"/>
  <sheetViews>
    <sheetView zoomScaleNormal="100" zoomScaleSheetLayoutView="90" workbookViewId="0">
      <selection activeCell="J10" sqref="J10"/>
    </sheetView>
  </sheetViews>
  <sheetFormatPr defaultRowHeight="15" x14ac:dyDescent="0.25"/>
  <cols>
    <col min="1" max="1" width="3" customWidth="1"/>
    <col min="2" max="2" width="30.28515625" customWidth="1"/>
    <col min="3" max="7" width="14.28515625" customWidth="1"/>
  </cols>
  <sheetData>
    <row r="1" spans="2:9" ht="15.75" thickBot="1" x14ac:dyDescent="0.3"/>
    <row r="2" spans="2:9" ht="48.75" customHeight="1" x14ac:dyDescent="0.25">
      <c r="B2" s="5" t="s">
        <v>66</v>
      </c>
      <c r="C2" s="39" t="s">
        <v>15</v>
      </c>
      <c r="D2" s="39"/>
      <c r="E2" s="39"/>
      <c r="F2" s="39"/>
      <c r="G2" s="40"/>
    </row>
    <row r="3" spans="2:9" ht="42.75" customHeight="1" x14ac:dyDescent="0.25">
      <c r="B3" s="6" t="s">
        <v>70</v>
      </c>
      <c r="C3" s="41" t="s">
        <v>71</v>
      </c>
      <c r="D3" s="42"/>
      <c r="E3" s="42"/>
      <c r="F3" s="42"/>
      <c r="G3" s="43"/>
    </row>
    <row r="4" spans="2:9" ht="35.25" customHeight="1" x14ac:dyDescent="0.25">
      <c r="B4" s="6" t="s">
        <v>72</v>
      </c>
      <c r="C4" s="44">
        <f>(G7*C7)+(G9*C9)+(G11*C11)</f>
        <v>0</v>
      </c>
      <c r="D4" s="42"/>
      <c r="E4" s="42"/>
      <c r="F4" s="42"/>
      <c r="G4" s="43"/>
    </row>
    <row r="5" spans="2:9" ht="27" customHeight="1" x14ac:dyDescent="0.25">
      <c r="B5" s="6" t="s">
        <v>9</v>
      </c>
      <c r="C5" s="41" t="s">
        <v>73</v>
      </c>
      <c r="D5" s="42"/>
      <c r="E5" s="42"/>
      <c r="F5" s="42"/>
      <c r="G5" s="43"/>
      <c r="I5" s="3"/>
    </row>
    <row r="6" spans="2:9" ht="76.5" customHeight="1" x14ac:dyDescent="0.25">
      <c r="B6" s="7" t="s">
        <v>0</v>
      </c>
      <c r="C6" s="4" t="s">
        <v>1</v>
      </c>
      <c r="D6" s="1" t="s">
        <v>2</v>
      </c>
      <c r="E6" s="1" t="s">
        <v>3</v>
      </c>
      <c r="F6" s="1" t="s">
        <v>4</v>
      </c>
      <c r="G6" s="2" t="s">
        <v>5</v>
      </c>
    </row>
    <row r="7" spans="2:9" ht="45" x14ac:dyDescent="0.25">
      <c r="B7" s="25" t="s">
        <v>147</v>
      </c>
      <c r="C7" s="29">
        <v>0.35</v>
      </c>
      <c r="D7" s="27">
        <v>140000</v>
      </c>
      <c r="E7" s="27">
        <v>150000</v>
      </c>
      <c r="F7" s="27">
        <v>0</v>
      </c>
      <c r="G7" s="30">
        <v>0</v>
      </c>
    </row>
    <row r="8" spans="2:9" ht="47.25" customHeight="1" thickBot="1" x14ac:dyDescent="0.3">
      <c r="B8" s="6" t="s">
        <v>10</v>
      </c>
      <c r="C8" s="55" t="s">
        <v>130</v>
      </c>
      <c r="D8" s="52"/>
      <c r="E8" s="52"/>
      <c r="F8" s="52"/>
      <c r="G8" s="53"/>
    </row>
    <row r="9" spans="2:9" ht="66.75" customHeight="1" x14ac:dyDescent="0.25">
      <c r="B9" s="25" t="s">
        <v>148</v>
      </c>
      <c r="C9" s="29">
        <v>0.35</v>
      </c>
      <c r="D9" s="27">
        <v>305</v>
      </c>
      <c r="E9" s="27">
        <v>435</v>
      </c>
      <c r="F9" s="27">
        <v>0</v>
      </c>
      <c r="G9" s="30">
        <v>0</v>
      </c>
    </row>
    <row r="10" spans="2:9" ht="45" customHeight="1" thickBot="1" x14ac:dyDescent="0.3">
      <c r="B10" s="9" t="s">
        <v>10</v>
      </c>
      <c r="C10" s="55" t="s">
        <v>122</v>
      </c>
      <c r="D10" s="52"/>
      <c r="E10" s="52"/>
      <c r="F10" s="52"/>
      <c r="G10" s="53"/>
    </row>
    <row r="11" spans="2:9" ht="51" customHeight="1" x14ac:dyDescent="0.25">
      <c r="B11" s="25" t="s">
        <v>83</v>
      </c>
      <c r="C11" s="29">
        <v>0.3</v>
      </c>
      <c r="D11" s="27">
        <v>21</v>
      </c>
      <c r="E11" s="27">
        <v>23</v>
      </c>
      <c r="F11" s="27">
        <v>0</v>
      </c>
      <c r="G11" s="30">
        <v>0</v>
      </c>
    </row>
    <row r="12" spans="2:9" ht="48" customHeight="1" thickBot="1" x14ac:dyDescent="0.3">
      <c r="B12" s="9" t="s">
        <v>10</v>
      </c>
      <c r="C12" s="33" t="s">
        <v>121</v>
      </c>
      <c r="D12" s="34"/>
      <c r="E12" s="34"/>
      <c r="F12" s="34"/>
      <c r="G12" s="35"/>
    </row>
  </sheetData>
  <mergeCells count="7">
    <mergeCell ref="C12:G12"/>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8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G18"/>
  <sheetViews>
    <sheetView zoomScale="55" zoomScaleNormal="55" workbookViewId="0">
      <selection activeCell="J17" sqref="J17"/>
    </sheetView>
  </sheetViews>
  <sheetFormatPr defaultRowHeight="15" x14ac:dyDescent="0.25"/>
  <cols>
    <col min="1" max="1" width="2.5703125" customWidth="1"/>
    <col min="2" max="2" width="32.85546875" customWidth="1"/>
    <col min="3" max="7" width="15.85546875" customWidth="1"/>
  </cols>
  <sheetData>
    <row r="1" spans="2:7" ht="15.75" thickBot="1" x14ac:dyDescent="0.3"/>
    <row r="2" spans="2:7" ht="48.75" customHeight="1" x14ac:dyDescent="0.25">
      <c r="B2" s="5" t="s">
        <v>66</v>
      </c>
      <c r="C2" s="39" t="s">
        <v>94</v>
      </c>
      <c r="D2" s="39"/>
      <c r="E2" s="39"/>
      <c r="F2" s="39"/>
      <c r="G2" s="40"/>
    </row>
    <row r="3" spans="2:7" ht="45.75" customHeight="1" x14ac:dyDescent="0.25">
      <c r="B3" s="6" t="s">
        <v>74</v>
      </c>
      <c r="C3" s="41" t="s">
        <v>149</v>
      </c>
      <c r="D3" s="42"/>
      <c r="E3" s="42"/>
      <c r="F3" s="42"/>
      <c r="G3" s="43"/>
    </row>
    <row r="4" spans="2:7" ht="35.25" customHeight="1" x14ac:dyDescent="0.25">
      <c r="B4" s="6" t="s">
        <v>75</v>
      </c>
      <c r="C4" s="44">
        <f>(G7*C7)+(G9*C9)+(G11*C11)+(G13*C13)+(G15*C15)+(G17*C17)</f>
        <v>0.1</v>
      </c>
      <c r="D4" s="42"/>
      <c r="E4" s="42"/>
      <c r="F4" s="42"/>
      <c r="G4" s="43"/>
    </row>
    <row r="5" spans="2:7" ht="27" customHeight="1" x14ac:dyDescent="0.25">
      <c r="B5" s="6" t="s">
        <v>9</v>
      </c>
      <c r="C5" s="41" t="s">
        <v>65</v>
      </c>
      <c r="D5" s="42"/>
      <c r="E5" s="42"/>
      <c r="F5" s="42"/>
      <c r="G5" s="43"/>
    </row>
    <row r="6" spans="2:7" ht="76.5" customHeight="1" x14ac:dyDescent="0.25">
      <c r="B6" s="7" t="s">
        <v>0</v>
      </c>
      <c r="C6" s="4" t="s">
        <v>1</v>
      </c>
      <c r="D6" s="1" t="s">
        <v>2</v>
      </c>
      <c r="E6" s="1" t="s">
        <v>3</v>
      </c>
      <c r="F6" s="1" t="s">
        <v>4</v>
      </c>
      <c r="G6" s="2" t="s">
        <v>5</v>
      </c>
    </row>
    <row r="7" spans="2:7" ht="60" x14ac:dyDescent="0.25">
      <c r="B7" s="25" t="s">
        <v>78</v>
      </c>
      <c r="C7" s="10">
        <v>0.35</v>
      </c>
      <c r="D7" s="11">
        <v>420</v>
      </c>
      <c r="E7" s="11">
        <v>472</v>
      </c>
      <c r="F7" s="11">
        <v>138</v>
      </c>
      <c r="G7" s="15">
        <v>0</v>
      </c>
    </row>
    <row r="8" spans="2:7" ht="40.5" customHeight="1" x14ac:dyDescent="0.25">
      <c r="B8" s="6" t="s">
        <v>10</v>
      </c>
      <c r="C8" s="49" t="s">
        <v>114</v>
      </c>
      <c r="D8" s="50"/>
      <c r="E8" s="50"/>
      <c r="F8" s="50"/>
      <c r="G8" s="51"/>
    </row>
    <row r="9" spans="2:7" ht="45" x14ac:dyDescent="0.25">
      <c r="B9" s="25" t="s">
        <v>79</v>
      </c>
      <c r="C9" s="10">
        <v>0.2</v>
      </c>
      <c r="D9" s="11">
        <v>193</v>
      </c>
      <c r="E9" s="11">
        <v>215</v>
      </c>
      <c r="F9" s="17">
        <v>0</v>
      </c>
      <c r="G9" s="15">
        <v>0</v>
      </c>
    </row>
    <row r="10" spans="2:7" ht="51.75" customHeight="1" thickBot="1" x14ac:dyDescent="0.3">
      <c r="B10" s="6" t="s">
        <v>10</v>
      </c>
      <c r="C10" s="33" t="s">
        <v>126</v>
      </c>
      <c r="D10" s="34"/>
      <c r="E10" s="34"/>
      <c r="F10" s="34"/>
      <c r="G10" s="35"/>
    </row>
    <row r="11" spans="2:7" ht="60" x14ac:dyDescent="0.25">
      <c r="B11" s="25" t="s">
        <v>76</v>
      </c>
      <c r="C11" s="10">
        <v>0.1</v>
      </c>
      <c r="D11" s="11">
        <v>42.3</v>
      </c>
      <c r="E11" s="11">
        <v>38.700000000000003</v>
      </c>
      <c r="F11" s="17">
        <v>36.340000000000003</v>
      </c>
      <c r="G11" s="15">
        <v>1</v>
      </c>
    </row>
    <row r="12" spans="2:7" ht="61.5" customHeight="1" x14ac:dyDescent="0.25">
      <c r="B12" s="6" t="s">
        <v>10</v>
      </c>
      <c r="C12" s="61" t="s">
        <v>141</v>
      </c>
      <c r="D12" s="62"/>
      <c r="E12" s="62"/>
      <c r="F12" s="62"/>
      <c r="G12" s="63"/>
    </row>
    <row r="13" spans="2:7" ht="75" x14ac:dyDescent="0.25">
      <c r="B13" s="25" t="s">
        <v>77</v>
      </c>
      <c r="C13" s="14">
        <v>0.1</v>
      </c>
      <c r="D13" s="11">
        <v>4312000</v>
      </c>
      <c r="E13" s="11">
        <v>4450000</v>
      </c>
      <c r="F13" s="11">
        <v>0</v>
      </c>
      <c r="G13" s="15">
        <v>0</v>
      </c>
    </row>
    <row r="14" spans="2:7" ht="45.75" customHeight="1" x14ac:dyDescent="0.25">
      <c r="B14" s="6" t="s">
        <v>10</v>
      </c>
      <c r="C14" s="64" t="s">
        <v>128</v>
      </c>
      <c r="D14" s="65"/>
      <c r="E14" s="65"/>
      <c r="F14" s="65"/>
      <c r="G14" s="66"/>
    </row>
    <row r="15" spans="2:7" ht="60" x14ac:dyDescent="0.25">
      <c r="B15" s="25" t="s">
        <v>80</v>
      </c>
      <c r="C15" s="14">
        <v>0.1</v>
      </c>
      <c r="D15" s="11">
        <v>14000000</v>
      </c>
      <c r="E15" s="11">
        <v>14500000</v>
      </c>
      <c r="F15" s="11">
        <v>0</v>
      </c>
      <c r="G15" s="15">
        <v>0</v>
      </c>
    </row>
    <row r="16" spans="2:7" ht="57" customHeight="1" x14ac:dyDescent="0.25">
      <c r="B16" s="6" t="s">
        <v>10</v>
      </c>
      <c r="C16" s="64" t="s">
        <v>129</v>
      </c>
      <c r="D16" s="65"/>
      <c r="E16" s="65"/>
      <c r="F16" s="65"/>
      <c r="G16" s="66"/>
    </row>
    <row r="17" spans="2:7" ht="60" x14ac:dyDescent="0.25">
      <c r="B17" s="25" t="s">
        <v>81</v>
      </c>
      <c r="C17" s="14">
        <v>0.15</v>
      </c>
      <c r="D17" s="11">
        <v>74</v>
      </c>
      <c r="E17" s="11">
        <v>88</v>
      </c>
      <c r="F17" s="27">
        <v>23</v>
      </c>
      <c r="G17" s="15">
        <v>0</v>
      </c>
    </row>
    <row r="18" spans="2:7" ht="40.5" customHeight="1" thickBot="1" x14ac:dyDescent="0.3">
      <c r="B18" s="9" t="s">
        <v>10</v>
      </c>
      <c r="C18" s="33" t="s">
        <v>127</v>
      </c>
      <c r="D18" s="34"/>
      <c r="E18" s="34"/>
      <c r="F18" s="34"/>
      <c r="G18" s="35"/>
    </row>
  </sheetData>
  <mergeCells count="10">
    <mergeCell ref="C12:G12"/>
    <mergeCell ref="C14:G14"/>
    <mergeCell ref="C16:G16"/>
    <mergeCell ref="C18:G18"/>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4"/>
  <sheetViews>
    <sheetView zoomScale="85" zoomScaleNormal="85" workbookViewId="0">
      <selection activeCell="C3" sqref="C3:G3"/>
    </sheetView>
  </sheetViews>
  <sheetFormatPr defaultRowHeight="15" x14ac:dyDescent="0.25"/>
  <cols>
    <col min="1" max="1" width="3.42578125" customWidth="1"/>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16</v>
      </c>
      <c r="C2" s="39" t="s">
        <v>15</v>
      </c>
      <c r="D2" s="39"/>
      <c r="E2" s="39"/>
      <c r="F2" s="39"/>
      <c r="G2" s="40"/>
    </row>
    <row r="3" spans="2:9" ht="43.5" customHeight="1" x14ac:dyDescent="0.25">
      <c r="B3" s="6" t="s">
        <v>25</v>
      </c>
      <c r="C3" s="41" t="s">
        <v>20</v>
      </c>
      <c r="D3" s="42"/>
      <c r="E3" s="42"/>
      <c r="F3" s="42"/>
      <c r="G3" s="43"/>
    </row>
    <row r="4" spans="2:9" ht="35.25" customHeight="1" x14ac:dyDescent="0.25">
      <c r="B4" s="6" t="s">
        <v>26</v>
      </c>
      <c r="C4" s="44">
        <f>(G7*C7)+(G9*C9)+(G11*C11)+(G13*C13)</f>
        <v>0</v>
      </c>
      <c r="D4" s="42"/>
      <c r="E4" s="42"/>
      <c r="F4" s="42"/>
      <c r="G4" s="43"/>
    </row>
    <row r="5" spans="2:9" ht="24" customHeight="1" x14ac:dyDescent="0.25">
      <c r="B5" s="6" t="s">
        <v>9</v>
      </c>
      <c r="C5" s="45" t="s">
        <v>19</v>
      </c>
      <c r="D5" s="42"/>
      <c r="E5" s="42"/>
      <c r="F5" s="42"/>
      <c r="G5" s="43"/>
      <c r="I5" s="3"/>
    </row>
    <row r="6" spans="2:9" ht="76.5" customHeight="1" x14ac:dyDescent="0.25">
      <c r="B6" s="7" t="s">
        <v>0</v>
      </c>
      <c r="C6" s="4" t="s">
        <v>1</v>
      </c>
      <c r="D6" s="1" t="s">
        <v>2</v>
      </c>
      <c r="E6" s="1" t="s">
        <v>3</v>
      </c>
      <c r="F6" s="1" t="s">
        <v>4</v>
      </c>
      <c r="G6" s="2" t="s">
        <v>5</v>
      </c>
    </row>
    <row r="7" spans="2:9" ht="45" x14ac:dyDescent="0.25">
      <c r="B7" s="25" t="s">
        <v>23</v>
      </c>
      <c r="C7" s="10">
        <v>0.25</v>
      </c>
      <c r="D7" s="11">
        <v>63</v>
      </c>
      <c r="E7" s="11">
        <v>82</v>
      </c>
      <c r="F7" s="27">
        <v>3</v>
      </c>
      <c r="G7" s="15">
        <v>0</v>
      </c>
    </row>
    <row r="8" spans="2:9" ht="37.5" customHeight="1" x14ac:dyDescent="0.25">
      <c r="B8" s="6" t="s">
        <v>10</v>
      </c>
      <c r="C8" s="46" t="s">
        <v>98</v>
      </c>
      <c r="D8" s="47"/>
      <c r="E8" s="47"/>
      <c r="F8" s="47"/>
      <c r="G8" s="48"/>
    </row>
    <row r="9" spans="2:9" ht="45" x14ac:dyDescent="0.25">
      <c r="B9" s="25" t="s">
        <v>24</v>
      </c>
      <c r="C9" s="10">
        <v>0.25</v>
      </c>
      <c r="D9" s="11">
        <v>4</v>
      </c>
      <c r="E9" s="11">
        <v>8</v>
      </c>
      <c r="F9" s="27">
        <v>3</v>
      </c>
      <c r="G9" s="15">
        <v>0</v>
      </c>
    </row>
    <row r="10" spans="2:9" ht="34.5" customHeight="1" x14ac:dyDescent="0.25">
      <c r="B10" s="6" t="s">
        <v>10</v>
      </c>
      <c r="C10" s="46" t="s">
        <v>100</v>
      </c>
      <c r="D10" s="47"/>
      <c r="E10" s="47"/>
      <c r="F10" s="47"/>
      <c r="G10" s="48"/>
    </row>
    <row r="11" spans="2:9" ht="30" x14ac:dyDescent="0.25">
      <c r="B11" s="25" t="s">
        <v>21</v>
      </c>
      <c r="C11" s="10">
        <v>0.25</v>
      </c>
      <c r="D11" s="11">
        <v>75</v>
      </c>
      <c r="E11" s="11">
        <v>85</v>
      </c>
      <c r="F11" s="11">
        <v>39</v>
      </c>
      <c r="G11" s="15">
        <v>0</v>
      </c>
      <c r="H11" s="13"/>
    </row>
    <row r="12" spans="2:9" ht="41.25" customHeight="1" x14ac:dyDescent="0.25">
      <c r="B12" s="6" t="s">
        <v>10</v>
      </c>
      <c r="C12" s="49" t="s">
        <v>101</v>
      </c>
      <c r="D12" s="50"/>
      <c r="E12" s="50"/>
      <c r="F12" s="50"/>
      <c r="G12" s="51"/>
    </row>
    <row r="13" spans="2:9" ht="30" x14ac:dyDescent="0.25">
      <c r="B13" s="25" t="s">
        <v>22</v>
      </c>
      <c r="C13" s="10">
        <v>0.25</v>
      </c>
      <c r="D13" s="11">
        <v>115</v>
      </c>
      <c r="E13" s="11">
        <v>130</v>
      </c>
      <c r="F13" s="17">
        <v>1</v>
      </c>
      <c r="G13" s="15">
        <v>0</v>
      </c>
    </row>
    <row r="14" spans="2:9" ht="57.75" customHeight="1" thickBot="1" x14ac:dyDescent="0.3">
      <c r="B14" s="26" t="s">
        <v>10</v>
      </c>
      <c r="C14" s="33" t="s">
        <v>135</v>
      </c>
      <c r="D14" s="34"/>
      <c r="E14" s="34"/>
      <c r="F14" s="34"/>
      <c r="G14" s="35"/>
    </row>
  </sheetData>
  <mergeCells count="8">
    <mergeCell ref="C2:G2"/>
    <mergeCell ref="C3:G3"/>
    <mergeCell ref="C4:G4"/>
    <mergeCell ref="C5:G5"/>
    <mergeCell ref="C14:G14"/>
    <mergeCell ref="C8:G8"/>
    <mergeCell ref="C10:G10"/>
    <mergeCell ref="C12:G12"/>
  </mergeCells>
  <pageMargins left="0.70866141732283472" right="0.70866141732283472"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J18"/>
  <sheetViews>
    <sheetView zoomScale="55" zoomScaleNormal="55" workbookViewId="0">
      <selection activeCell="J10" sqref="J10"/>
    </sheetView>
  </sheetViews>
  <sheetFormatPr defaultRowHeight="15" x14ac:dyDescent="0.25"/>
  <cols>
    <col min="1" max="1" width="3.28515625" customWidth="1"/>
    <col min="2" max="2" width="41.140625" customWidth="1"/>
    <col min="3" max="3" width="14.42578125" customWidth="1"/>
    <col min="4" max="4" width="15.85546875" customWidth="1"/>
    <col min="5" max="6" width="15.42578125" customWidth="1"/>
    <col min="7" max="7" width="20.140625" customWidth="1"/>
  </cols>
  <sheetData>
    <row r="1" spans="2:10" ht="15.75" thickBot="1" x14ac:dyDescent="0.3"/>
    <row r="2" spans="2:10" ht="48.75" customHeight="1" x14ac:dyDescent="0.25">
      <c r="B2" s="5" t="s">
        <v>11</v>
      </c>
      <c r="C2" s="39" t="s">
        <v>27</v>
      </c>
      <c r="D2" s="39"/>
      <c r="E2" s="39"/>
      <c r="F2" s="39"/>
      <c r="G2" s="40"/>
    </row>
    <row r="3" spans="2:10" ht="43.5" customHeight="1" x14ac:dyDescent="0.25">
      <c r="B3" s="6" t="s">
        <v>30</v>
      </c>
      <c r="C3" s="41" t="s">
        <v>28</v>
      </c>
      <c r="D3" s="42"/>
      <c r="E3" s="42"/>
      <c r="F3" s="42"/>
      <c r="G3" s="43"/>
    </row>
    <row r="4" spans="2:10" ht="35.25" customHeight="1" x14ac:dyDescent="0.25">
      <c r="B4" s="6" t="s">
        <v>31</v>
      </c>
      <c r="C4" s="44">
        <f>(G7*C7)+(G9*C9)+(G11*C11)+(G13*C13)+(G15*C15)+(G17*C17)</f>
        <v>0.25</v>
      </c>
      <c r="D4" s="42"/>
      <c r="E4" s="42"/>
      <c r="F4" s="42"/>
      <c r="G4" s="43"/>
    </row>
    <row r="5" spans="2:10" ht="24" customHeight="1" x14ac:dyDescent="0.25">
      <c r="B5" s="6" t="s">
        <v>9</v>
      </c>
      <c r="C5" s="45" t="s">
        <v>29</v>
      </c>
      <c r="D5" s="42"/>
      <c r="E5" s="42"/>
      <c r="F5" s="42"/>
      <c r="G5" s="43"/>
      <c r="I5" s="3"/>
    </row>
    <row r="6" spans="2:10" ht="76.5" customHeight="1" x14ac:dyDescent="0.25">
      <c r="B6" s="7" t="s">
        <v>0</v>
      </c>
      <c r="C6" s="4" t="s">
        <v>1</v>
      </c>
      <c r="D6" s="1" t="s">
        <v>2</v>
      </c>
      <c r="E6" s="1" t="s">
        <v>3</v>
      </c>
      <c r="F6" s="1" t="s">
        <v>4</v>
      </c>
      <c r="G6" s="2" t="s">
        <v>5</v>
      </c>
    </row>
    <row r="7" spans="2:10" ht="77.25" customHeight="1" x14ac:dyDescent="0.25">
      <c r="B7" s="25" t="s">
        <v>86</v>
      </c>
      <c r="C7" s="10">
        <v>0.25</v>
      </c>
      <c r="D7" s="11">
        <v>107</v>
      </c>
      <c r="E7" s="11">
        <v>173</v>
      </c>
      <c r="F7" s="11">
        <v>103</v>
      </c>
      <c r="G7" s="15">
        <v>0</v>
      </c>
    </row>
    <row r="8" spans="2:10" ht="32.25" customHeight="1" thickBot="1" x14ac:dyDescent="0.3">
      <c r="B8" s="6" t="s">
        <v>10</v>
      </c>
      <c r="C8" s="33" t="s">
        <v>113</v>
      </c>
      <c r="D8" s="34"/>
      <c r="E8" s="34"/>
      <c r="F8" s="34"/>
      <c r="G8" s="35"/>
    </row>
    <row r="9" spans="2:10" ht="45" x14ac:dyDescent="0.25">
      <c r="B9" s="25" t="s">
        <v>32</v>
      </c>
      <c r="C9" s="10">
        <v>0.15</v>
      </c>
      <c r="D9" s="11">
        <v>229</v>
      </c>
      <c r="E9" s="11">
        <v>296</v>
      </c>
      <c r="F9" s="11">
        <v>124</v>
      </c>
      <c r="G9" s="15">
        <v>0</v>
      </c>
    </row>
    <row r="10" spans="2:10" ht="38.25" customHeight="1" thickBot="1" x14ac:dyDescent="0.3">
      <c r="B10" s="6" t="s">
        <v>10</v>
      </c>
      <c r="C10" s="33" t="s">
        <v>95</v>
      </c>
      <c r="D10" s="34"/>
      <c r="E10" s="34"/>
      <c r="F10" s="34"/>
      <c r="G10" s="35"/>
    </row>
    <row r="11" spans="2:10" ht="46.5" customHeight="1" x14ac:dyDescent="0.25">
      <c r="B11" s="8" t="s">
        <v>102</v>
      </c>
      <c r="C11" s="10">
        <v>0.1</v>
      </c>
      <c r="D11" s="11">
        <v>302</v>
      </c>
      <c r="E11" s="11">
        <v>362</v>
      </c>
      <c r="F11" s="11">
        <v>142</v>
      </c>
      <c r="G11" s="15">
        <v>0</v>
      </c>
      <c r="H11" s="23"/>
      <c r="I11" s="20"/>
      <c r="J11" s="20"/>
    </row>
    <row r="12" spans="2:10" ht="43.5" customHeight="1" thickBot="1" x14ac:dyDescent="0.3">
      <c r="B12" s="6" t="s">
        <v>10</v>
      </c>
      <c r="C12" s="33" t="s">
        <v>106</v>
      </c>
      <c r="D12" s="34"/>
      <c r="E12" s="34"/>
      <c r="F12" s="34"/>
      <c r="G12" s="35"/>
    </row>
    <row r="13" spans="2:10" ht="49.5" customHeight="1" x14ac:dyDescent="0.25">
      <c r="B13" s="25" t="s">
        <v>103</v>
      </c>
      <c r="C13" s="10">
        <v>0.15</v>
      </c>
      <c r="D13" s="11">
        <v>296</v>
      </c>
      <c r="E13" s="11">
        <v>314</v>
      </c>
      <c r="F13" s="11">
        <v>54</v>
      </c>
      <c r="G13" s="15">
        <v>0</v>
      </c>
    </row>
    <row r="14" spans="2:10" ht="51.75" customHeight="1" thickBot="1" x14ac:dyDescent="0.3">
      <c r="B14" s="9" t="s">
        <v>10</v>
      </c>
      <c r="C14" s="33" t="s">
        <v>92</v>
      </c>
      <c r="D14" s="34"/>
      <c r="E14" s="34"/>
      <c r="F14" s="34"/>
      <c r="G14" s="35"/>
    </row>
    <row r="15" spans="2:10" ht="64.5" customHeight="1" x14ac:dyDescent="0.25">
      <c r="B15" s="25" t="s">
        <v>104</v>
      </c>
      <c r="C15" s="10">
        <v>0.1</v>
      </c>
      <c r="D15" s="11">
        <v>537</v>
      </c>
      <c r="E15" s="11">
        <v>657</v>
      </c>
      <c r="F15" s="11">
        <v>207</v>
      </c>
      <c r="G15" s="15">
        <v>0</v>
      </c>
    </row>
    <row r="16" spans="2:10" ht="52.5" customHeight="1" thickBot="1" x14ac:dyDescent="0.3">
      <c r="B16" s="9" t="s">
        <v>10</v>
      </c>
      <c r="C16" s="33" t="s">
        <v>108</v>
      </c>
      <c r="D16" s="34"/>
      <c r="E16" s="34"/>
      <c r="F16" s="34"/>
      <c r="G16" s="35"/>
    </row>
    <row r="17" spans="2:7" ht="45" x14ac:dyDescent="0.25">
      <c r="B17" s="25" t="s">
        <v>105</v>
      </c>
      <c r="C17" s="10">
        <v>0.25</v>
      </c>
      <c r="D17" s="11">
        <v>1118</v>
      </c>
      <c r="E17" s="11">
        <v>1396</v>
      </c>
      <c r="F17" s="11">
        <v>2001</v>
      </c>
      <c r="G17" s="15">
        <v>1</v>
      </c>
    </row>
    <row r="18" spans="2:7" ht="44.25" customHeight="1" thickBot="1" x14ac:dyDescent="0.3">
      <c r="B18" s="9" t="s">
        <v>10</v>
      </c>
      <c r="C18" s="36" t="s">
        <v>107</v>
      </c>
      <c r="D18" s="37"/>
      <c r="E18" s="37"/>
      <c r="F18" s="37"/>
      <c r="G18" s="38"/>
    </row>
  </sheetData>
  <mergeCells count="10">
    <mergeCell ref="C18:G18"/>
    <mergeCell ref="C8:G8"/>
    <mergeCell ref="C10:G10"/>
    <mergeCell ref="C12:G12"/>
    <mergeCell ref="C2:G2"/>
    <mergeCell ref="C3:G3"/>
    <mergeCell ref="C4:G4"/>
    <mergeCell ref="C5:G5"/>
    <mergeCell ref="C14:G14"/>
    <mergeCell ref="C16:G16"/>
  </mergeCells>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G12"/>
  <sheetViews>
    <sheetView zoomScale="85" zoomScaleNormal="85" workbookViewId="0">
      <selection activeCell="J10" sqref="J10"/>
    </sheetView>
  </sheetViews>
  <sheetFormatPr defaultRowHeight="15" x14ac:dyDescent="0.25"/>
  <cols>
    <col min="1" max="1" width="3.5703125" customWidth="1"/>
    <col min="2" max="2" width="34.140625" customWidth="1"/>
    <col min="3" max="3" width="14.42578125" customWidth="1"/>
    <col min="4" max="4" width="15.85546875" customWidth="1"/>
    <col min="5" max="6" width="15.42578125" customWidth="1"/>
    <col min="7" max="7" width="14.42578125" customWidth="1"/>
  </cols>
  <sheetData>
    <row r="1" spans="2:7" ht="15.75" thickBot="1" x14ac:dyDescent="0.3"/>
    <row r="2" spans="2:7" ht="48.75" customHeight="1" x14ac:dyDescent="0.25">
      <c r="B2" s="5" t="s">
        <v>11</v>
      </c>
      <c r="C2" s="39" t="s">
        <v>27</v>
      </c>
      <c r="D2" s="39"/>
      <c r="E2" s="39"/>
      <c r="F2" s="39"/>
      <c r="G2" s="40"/>
    </row>
    <row r="3" spans="2:7" ht="43.5" customHeight="1" x14ac:dyDescent="0.25">
      <c r="B3" s="6" t="s">
        <v>35</v>
      </c>
      <c r="C3" s="41" t="s">
        <v>33</v>
      </c>
      <c r="D3" s="42"/>
      <c r="E3" s="42"/>
      <c r="F3" s="42"/>
      <c r="G3" s="43"/>
    </row>
    <row r="4" spans="2:7" ht="35.25" customHeight="1" x14ac:dyDescent="0.25">
      <c r="B4" s="6" t="s">
        <v>36</v>
      </c>
      <c r="C4" s="44">
        <f>(G7*C7)+(G9*C9)+(G11*C11)</f>
        <v>0.42500000000000004</v>
      </c>
      <c r="D4" s="42"/>
      <c r="E4" s="42"/>
      <c r="F4" s="42"/>
      <c r="G4" s="43"/>
    </row>
    <row r="5" spans="2:7" ht="24" customHeight="1" x14ac:dyDescent="0.25">
      <c r="B5" s="6" t="s">
        <v>9</v>
      </c>
      <c r="C5" s="45" t="s">
        <v>34</v>
      </c>
      <c r="D5" s="42"/>
      <c r="E5" s="42"/>
      <c r="F5" s="42"/>
      <c r="G5" s="43"/>
    </row>
    <row r="6" spans="2:7" ht="76.5" customHeight="1" x14ac:dyDescent="0.25">
      <c r="B6" s="7" t="s">
        <v>0</v>
      </c>
      <c r="C6" s="4" t="s">
        <v>1</v>
      </c>
      <c r="D6" s="1" t="s">
        <v>2</v>
      </c>
      <c r="E6" s="1" t="s">
        <v>3</v>
      </c>
      <c r="F6" s="1" t="s">
        <v>4</v>
      </c>
      <c r="G6" s="2" t="s">
        <v>5</v>
      </c>
    </row>
    <row r="7" spans="2:7" ht="45" x14ac:dyDescent="0.25">
      <c r="B7" s="25" t="s">
        <v>37</v>
      </c>
      <c r="C7" s="10">
        <v>0.5</v>
      </c>
      <c r="D7" s="11">
        <v>450000</v>
      </c>
      <c r="E7" s="11">
        <v>580000</v>
      </c>
      <c r="F7" s="28">
        <v>149990.48000000001</v>
      </c>
      <c r="G7" s="15">
        <v>0</v>
      </c>
    </row>
    <row r="8" spans="2:7" ht="89.25" customHeight="1" thickBot="1" x14ac:dyDescent="0.3">
      <c r="B8" s="6" t="s">
        <v>10</v>
      </c>
      <c r="C8" s="33" t="s">
        <v>136</v>
      </c>
      <c r="D8" s="34"/>
      <c r="E8" s="34"/>
      <c r="F8" s="34"/>
      <c r="G8" s="35"/>
    </row>
    <row r="9" spans="2:7" ht="85.5" customHeight="1" x14ac:dyDescent="0.25">
      <c r="B9" s="25" t="s">
        <v>38</v>
      </c>
      <c r="C9" s="10">
        <v>0.4</v>
      </c>
      <c r="D9" s="11">
        <v>428814</v>
      </c>
      <c r="E9" s="11">
        <v>590000</v>
      </c>
      <c r="F9" s="24">
        <v>643973</v>
      </c>
      <c r="G9" s="15">
        <v>1</v>
      </c>
    </row>
    <row r="10" spans="2:7" ht="69.75" customHeight="1" thickBot="1" x14ac:dyDescent="0.3">
      <c r="B10" s="6" t="s">
        <v>10</v>
      </c>
      <c r="C10" s="36" t="s">
        <v>85</v>
      </c>
      <c r="D10" s="37"/>
      <c r="E10" s="37"/>
      <c r="F10" s="37"/>
      <c r="G10" s="38"/>
    </row>
    <row r="11" spans="2:7" ht="60" x14ac:dyDescent="0.25">
      <c r="B11" s="25" t="s">
        <v>39</v>
      </c>
      <c r="C11" s="10">
        <v>0.1</v>
      </c>
      <c r="D11" s="11">
        <v>0</v>
      </c>
      <c r="E11" s="11">
        <v>4</v>
      </c>
      <c r="F11" s="11">
        <v>1</v>
      </c>
      <c r="G11" s="15">
        <f t="shared" ref="G11" si="0">(F11-D11)/(E11-D11)</f>
        <v>0.25</v>
      </c>
    </row>
    <row r="12" spans="2:7" ht="42" customHeight="1" thickBot="1" x14ac:dyDescent="0.3">
      <c r="B12" s="6" t="s">
        <v>10</v>
      </c>
      <c r="C12" s="33" t="s">
        <v>137</v>
      </c>
      <c r="D12" s="34"/>
      <c r="E12" s="34"/>
      <c r="F12" s="34"/>
      <c r="G12" s="35"/>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I16"/>
  <sheetViews>
    <sheetView zoomScale="70" zoomScaleNormal="70" workbookViewId="0">
      <selection activeCell="C5" sqref="C5:G5"/>
    </sheetView>
  </sheetViews>
  <sheetFormatPr defaultRowHeight="15" x14ac:dyDescent="0.25"/>
  <cols>
    <col min="1" max="1" width="5.42578125" customWidth="1"/>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11</v>
      </c>
      <c r="C2" s="39" t="s">
        <v>27</v>
      </c>
      <c r="D2" s="39"/>
      <c r="E2" s="39"/>
      <c r="F2" s="39"/>
      <c r="G2" s="40"/>
    </row>
    <row r="3" spans="2:9" ht="43.5" customHeight="1" x14ac:dyDescent="0.25">
      <c r="B3" s="6" t="s">
        <v>45</v>
      </c>
      <c r="C3" s="41" t="s">
        <v>40</v>
      </c>
      <c r="D3" s="42"/>
      <c r="E3" s="42"/>
      <c r="F3" s="42"/>
      <c r="G3" s="43"/>
    </row>
    <row r="4" spans="2:9" ht="35.25" customHeight="1" x14ac:dyDescent="0.25">
      <c r="B4" s="6" t="s">
        <v>46</v>
      </c>
      <c r="C4" s="44">
        <f>(G7*C7)+(G9*C9)+(G11*C11)+(G13*C13)+(G15*C15)</f>
        <v>0.8</v>
      </c>
      <c r="D4" s="42"/>
      <c r="E4" s="42"/>
      <c r="F4" s="42"/>
      <c r="G4" s="43"/>
    </row>
    <row r="5" spans="2:9" ht="24" customHeight="1" x14ac:dyDescent="0.25">
      <c r="B5" s="6" t="s">
        <v>9</v>
      </c>
      <c r="C5" s="41" t="s">
        <v>19</v>
      </c>
      <c r="D5" s="42"/>
      <c r="E5" s="42"/>
      <c r="F5" s="42"/>
      <c r="G5" s="43"/>
      <c r="I5" s="3"/>
    </row>
    <row r="6" spans="2:9" ht="76.5" customHeight="1" x14ac:dyDescent="0.25">
      <c r="B6" s="7" t="s">
        <v>0</v>
      </c>
      <c r="C6" s="4" t="s">
        <v>1</v>
      </c>
      <c r="D6" s="1" t="s">
        <v>2</v>
      </c>
      <c r="E6" s="1" t="s">
        <v>3</v>
      </c>
      <c r="F6" s="1" t="s">
        <v>4</v>
      </c>
      <c r="G6" s="2" t="s">
        <v>5</v>
      </c>
    </row>
    <row r="7" spans="2:9" ht="30" x14ac:dyDescent="0.25">
      <c r="B7" s="25" t="s">
        <v>41</v>
      </c>
      <c r="C7" s="29">
        <v>0.2</v>
      </c>
      <c r="D7" s="27">
        <v>15</v>
      </c>
      <c r="E7" s="27">
        <v>23</v>
      </c>
      <c r="F7" s="27">
        <v>31</v>
      </c>
      <c r="G7" s="30">
        <v>1</v>
      </c>
    </row>
    <row r="8" spans="2:9" ht="71.25" customHeight="1" thickBot="1" x14ac:dyDescent="0.3">
      <c r="B8" s="6" t="s">
        <v>10</v>
      </c>
      <c r="C8" s="52" t="s">
        <v>118</v>
      </c>
      <c r="D8" s="52"/>
      <c r="E8" s="52"/>
      <c r="F8" s="52"/>
      <c r="G8" s="53"/>
    </row>
    <row r="9" spans="2:9" ht="30" x14ac:dyDescent="0.25">
      <c r="B9" s="25" t="s">
        <v>42</v>
      </c>
      <c r="C9" s="29">
        <v>0.2</v>
      </c>
      <c r="D9" s="27">
        <v>725</v>
      </c>
      <c r="E9" s="27">
        <v>880</v>
      </c>
      <c r="F9" s="27">
        <v>1221</v>
      </c>
      <c r="G9" s="30">
        <v>1</v>
      </c>
      <c r="H9" s="22"/>
    </row>
    <row r="10" spans="2:9" ht="105.75" customHeight="1" thickBot="1" x14ac:dyDescent="0.3">
      <c r="B10" s="6" t="s">
        <v>10</v>
      </c>
      <c r="C10" s="52" t="s">
        <v>119</v>
      </c>
      <c r="D10" s="52"/>
      <c r="E10" s="52"/>
      <c r="F10" s="52"/>
      <c r="G10" s="53"/>
    </row>
    <row r="11" spans="2:9" ht="30" x14ac:dyDescent="0.25">
      <c r="B11" s="25" t="s">
        <v>43</v>
      </c>
      <c r="C11" s="31">
        <v>0.2</v>
      </c>
      <c r="D11" s="27">
        <v>4</v>
      </c>
      <c r="E11" s="27">
        <v>8</v>
      </c>
      <c r="F11" s="27">
        <v>12</v>
      </c>
      <c r="G11" s="30">
        <v>1</v>
      </c>
      <c r="H11" s="13"/>
    </row>
    <row r="12" spans="2:9" ht="69.75" customHeight="1" thickBot="1" x14ac:dyDescent="0.3">
      <c r="B12" s="6" t="s">
        <v>10</v>
      </c>
      <c r="C12" s="52" t="s">
        <v>118</v>
      </c>
      <c r="D12" s="52"/>
      <c r="E12" s="52"/>
      <c r="F12" s="52"/>
      <c r="G12" s="53"/>
    </row>
    <row r="13" spans="2:9" ht="30" x14ac:dyDescent="0.25">
      <c r="B13" s="25" t="s">
        <v>44</v>
      </c>
      <c r="C13" s="31">
        <v>0.2</v>
      </c>
      <c r="D13" s="27">
        <v>31</v>
      </c>
      <c r="E13" s="27">
        <v>68</v>
      </c>
      <c r="F13" s="27">
        <v>244</v>
      </c>
      <c r="G13" s="30">
        <v>1</v>
      </c>
    </row>
    <row r="14" spans="2:9" ht="105" customHeight="1" thickBot="1" x14ac:dyDescent="0.3">
      <c r="B14" s="6" t="s">
        <v>10</v>
      </c>
      <c r="C14" s="52" t="s">
        <v>120</v>
      </c>
      <c r="D14" s="52"/>
      <c r="E14" s="52"/>
      <c r="F14" s="52"/>
      <c r="G14" s="53"/>
    </row>
    <row r="15" spans="2:9" ht="53.25" customHeight="1" x14ac:dyDescent="0.25">
      <c r="B15" s="25" t="s">
        <v>87</v>
      </c>
      <c r="C15" s="31">
        <v>0.2</v>
      </c>
      <c r="D15" s="27">
        <v>0</v>
      </c>
      <c r="E15" s="27">
        <v>5</v>
      </c>
      <c r="F15" s="27">
        <v>0</v>
      </c>
      <c r="G15" s="30">
        <f t="shared" ref="G15" si="0">(F15-D15)/(E15-D15)</f>
        <v>0</v>
      </c>
    </row>
    <row r="16" spans="2:9" ht="54.75" customHeight="1" thickBot="1" x14ac:dyDescent="0.3">
      <c r="B16" s="9" t="s">
        <v>10</v>
      </c>
      <c r="C16" s="34" t="s">
        <v>109</v>
      </c>
      <c r="D16" s="34"/>
      <c r="E16" s="34"/>
      <c r="F16" s="34"/>
      <c r="G16" s="35"/>
    </row>
  </sheetData>
  <mergeCells count="9">
    <mergeCell ref="C12:G12"/>
    <mergeCell ref="C14:G14"/>
    <mergeCell ref="C16:G16"/>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H14"/>
  <sheetViews>
    <sheetView zoomScale="85" zoomScaleNormal="85" workbookViewId="0">
      <selection activeCell="J10" sqref="J10"/>
    </sheetView>
  </sheetViews>
  <sheetFormatPr defaultRowHeight="15" x14ac:dyDescent="0.25"/>
  <cols>
    <col min="1" max="1" width="3.7109375" customWidth="1"/>
    <col min="2" max="2" width="37" bestFit="1" customWidth="1"/>
    <col min="3" max="3" width="14.42578125" customWidth="1"/>
    <col min="4" max="4" width="15.85546875" customWidth="1"/>
    <col min="5" max="6" width="15.42578125" customWidth="1"/>
    <col min="7" max="7" width="14.42578125" customWidth="1"/>
  </cols>
  <sheetData>
    <row r="1" spans="2:8" ht="15.75" thickBot="1" x14ac:dyDescent="0.3"/>
    <row r="2" spans="2:8" ht="48.75" customHeight="1" x14ac:dyDescent="0.25">
      <c r="B2" s="5" t="s">
        <v>11</v>
      </c>
      <c r="C2" s="39" t="s">
        <v>6</v>
      </c>
      <c r="D2" s="39"/>
      <c r="E2" s="39"/>
      <c r="F2" s="39"/>
      <c r="G2" s="40"/>
    </row>
    <row r="3" spans="2:8" ht="36.75" customHeight="1" x14ac:dyDescent="0.25">
      <c r="B3" s="6" t="s">
        <v>12</v>
      </c>
      <c r="C3" s="41" t="s">
        <v>7</v>
      </c>
      <c r="D3" s="42"/>
      <c r="E3" s="42"/>
      <c r="F3" s="42"/>
      <c r="G3" s="43"/>
    </row>
    <row r="4" spans="2:8" ht="35.25" customHeight="1" x14ac:dyDescent="0.25">
      <c r="B4" s="6" t="s">
        <v>13</v>
      </c>
      <c r="C4" s="44">
        <f>(G7*C7)+(G9*C9)+(G11*C11)+(G13*C13)</f>
        <v>0.64999999999999991</v>
      </c>
      <c r="D4" s="42"/>
      <c r="E4" s="42"/>
      <c r="F4" s="42"/>
      <c r="G4" s="43"/>
    </row>
    <row r="5" spans="2:8" ht="24" customHeight="1" x14ac:dyDescent="0.25">
      <c r="B5" s="6" t="s">
        <v>9</v>
      </c>
      <c r="C5" s="54" t="s">
        <v>8</v>
      </c>
      <c r="D5" s="42"/>
      <c r="E5" s="42"/>
      <c r="F5" s="42"/>
      <c r="G5" s="43"/>
      <c r="H5" s="3"/>
    </row>
    <row r="6" spans="2:8" ht="76.5" customHeight="1" x14ac:dyDescent="0.25">
      <c r="B6" s="7" t="s">
        <v>0</v>
      </c>
      <c r="C6" s="4" t="s">
        <v>1</v>
      </c>
      <c r="D6" s="1" t="s">
        <v>2</v>
      </c>
      <c r="E6" s="1" t="s">
        <v>3</v>
      </c>
      <c r="F6" s="1" t="s">
        <v>4</v>
      </c>
      <c r="G6" s="2" t="s">
        <v>5</v>
      </c>
    </row>
    <row r="7" spans="2:8" ht="30" x14ac:dyDescent="0.25">
      <c r="B7" s="25" t="s">
        <v>14</v>
      </c>
      <c r="C7" s="10">
        <v>0.35</v>
      </c>
      <c r="D7" s="11">
        <v>41688</v>
      </c>
      <c r="E7" s="11">
        <v>70000</v>
      </c>
      <c r="F7" s="27">
        <v>106887</v>
      </c>
      <c r="G7" s="15">
        <v>1</v>
      </c>
    </row>
    <row r="8" spans="2:8" ht="45.75" customHeight="1" thickBot="1" x14ac:dyDescent="0.3">
      <c r="B8" s="6" t="s">
        <v>10</v>
      </c>
      <c r="C8" s="55" t="s">
        <v>96</v>
      </c>
      <c r="D8" s="52"/>
      <c r="E8" s="52"/>
      <c r="F8" s="52"/>
      <c r="G8" s="53"/>
    </row>
    <row r="9" spans="2:8" ht="45" x14ac:dyDescent="0.25">
      <c r="B9" s="25" t="s">
        <v>47</v>
      </c>
      <c r="C9" s="10">
        <v>0.3</v>
      </c>
      <c r="D9" s="11">
        <v>141335</v>
      </c>
      <c r="E9" s="11">
        <v>148500</v>
      </c>
      <c r="F9" s="27">
        <v>267821</v>
      </c>
      <c r="G9" s="15">
        <v>1</v>
      </c>
    </row>
    <row r="10" spans="2:8" ht="48.75" customHeight="1" thickBot="1" x14ac:dyDescent="0.3">
      <c r="B10" s="6" t="s">
        <v>10</v>
      </c>
      <c r="C10" s="33" t="s">
        <v>97</v>
      </c>
      <c r="D10" s="34"/>
      <c r="E10" s="34"/>
      <c r="F10" s="34"/>
      <c r="G10" s="35"/>
    </row>
    <row r="11" spans="2:8" ht="30" x14ac:dyDescent="0.25">
      <c r="B11" s="25" t="s">
        <v>48</v>
      </c>
      <c r="C11" s="10">
        <v>0.2</v>
      </c>
      <c r="D11" s="11">
        <v>18388</v>
      </c>
      <c r="E11" s="11">
        <v>8000</v>
      </c>
      <c r="F11" s="17">
        <v>1707</v>
      </c>
      <c r="G11" s="15">
        <v>0</v>
      </c>
    </row>
    <row r="12" spans="2:8" ht="49.5" customHeight="1" thickBot="1" x14ac:dyDescent="0.3">
      <c r="B12" s="6" t="s">
        <v>10</v>
      </c>
      <c r="C12" s="33" t="s">
        <v>138</v>
      </c>
      <c r="D12" s="34"/>
      <c r="E12" s="34"/>
      <c r="F12" s="34"/>
      <c r="G12" s="35"/>
    </row>
    <row r="13" spans="2:8" ht="45" x14ac:dyDescent="0.25">
      <c r="B13" s="25" t="s">
        <v>49</v>
      </c>
      <c r="C13" s="10">
        <v>0.15</v>
      </c>
      <c r="D13" s="11">
        <v>35462</v>
      </c>
      <c r="E13" s="11">
        <v>50000</v>
      </c>
      <c r="F13" s="27">
        <v>8280</v>
      </c>
      <c r="G13" s="15">
        <v>0</v>
      </c>
    </row>
    <row r="14" spans="2:8" ht="48" customHeight="1" thickBot="1" x14ac:dyDescent="0.3">
      <c r="B14" s="9" t="s">
        <v>10</v>
      </c>
      <c r="C14" s="33" t="s">
        <v>138</v>
      </c>
      <c r="D14" s="34"/>
      <c r="E14" s="34"/>
      <c r="F14" s="34"/>
      <c r="G14" s="35"/>
    </row>
  </sheetData>
  <mergeCells count="8">
    <mergeCell ref="C3:G3"/>
    <mergeCell ref="C2:G2"/>
    <mergeCell ref="C5:G5"/>
    <mergeCell ref="C4:G4"/>
    <mergeCell ref="C14:G14"/>
    <mergeCell ref="C8:G8"/>
    <mergeCell ref="C10:G10"/>
    <mergeCell ref="C12:G12"/>
  </mergeCells>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I14"/>
  <sheetViews>
    <sheetView zoomScale="70" zoomScaleNormal="70" workbookViewId="0">
      <selection activeCell="C12" sqref="C12:G12"/>
    </sheetView>
  </sheetViews>
  <sheetFormatPr defaultRowHeight="15" x14ac:dyDescent="0.25"/>
  <cols>
    <col min="1" max="1" width="2.7109375" customWidth="1"/>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52</v>
      </c>
      <c r="C2" s="39" t="s">
        <v>50</v>
      </c>
      <c r="D2" s="39"/>
      <c r="E2" s="39"/>
      <c r="F2" s="39"/>
      <c r="G2" s="40"/>
    </row>
    <row r="3" spans="2:9" ht="43.5" customHeight="1" x14ac:dyDescent="0.25">
      <c r="B3" s="6" t="s">
        <v>53</v>
      </c>
      <c r="C3" s="41" t="s">
        <v>51</v>
      </c>
      <c r="D3" s="42"/>
      <c r="E3" s="42"/>
      <c r="F3" s="42"/>
      <c r="G3" s="43"/>
    </row>
    <row r="4" spans="2:9" ht="35.25" customHeight="1" x14ac:dyDescent="0.25">
      <c r="B4" s="6" t="s">
        <v>54</v>
      </c>
      <c r="C4" s="44">
        <f>(G7*C7)+(G9*C9)+(G11*C11)+(G13*C13)</f>
        <v>0</v>
      </c>
      <c r="D4" s="42"/>
      <c r="E4" s="42"/>
      <c r="F4" s="42"/>
      <c r="G4" s="43"/>
    </row>
    <row r="5" spans="2:9" ht="24" customHeight="1" x14ac:dyDescent="0.25">
      <c r="B5" s="6" t="s">
        <v>9</v>
      </c>
      <c r="C5" s="41" t="s">
        <v>29</v>
      </c>
      <c r="D5" s="42"/>
      <c r="E5" s="42"/>
      <c r="F5" s="42"/>
      <c r="G5" s="43"/>
      <c r="I5" s="3"/>
    </row>
    <row r="6" spans="2:9" ht="76.5" customHeight="1" x14ac:dyDescent="0.25">
      <c r="B6" s="7" t="s">
        <v>0</v>
      </c>
      <c r="C6" s="4" t="s">
        <v>1</v>
      </c>
      <c r="D6" s="1" t="s">
        <v>2</v>
      </c>
      <c r="E6" s="1" t="s">
        <v>3</v>
      </c>
      <c r="F6" s="1" t="s">
        <v>4</v>
      </c>
      <c r="G6" s="2" t="s">
        <v>5</v>
      </c>
    </row>
    <row r="7" spans="2:9" ht="60" x14ac:dyDescent="0.25">
      <c r="B7" s="25" t="s">
        <v>56</v>
      </c>
      <c r="C7" s="16">
        <v>0.25</v>
      </c>
      <c r="D7" s="17">
        <v>55</v>
      </c>
      <c r="E7" s="17">
        <v>72</v>
      </c>
      <c r="F7" s="11">
        <v>4</v>
      </c>
      <c r="G7" s="15">
        <v>0</v>
      </c>
    </row>
    <row r="8" spans="2:9" ht="48.75" customHeight="1" x14ac:dyDescent="0.25">
      <c r="B8" s="6" t="s">
        <v>10</v>
      </c>
      <c r="C8" s="49" t="s">
        <v>139</v>
      </c>
      <c r="D8" s="50"/>
      <c r="E8" s="50"/>
      <c r="F8" s="50"/>
      <c r="G8" s="51"/>
    </row>
    <row r="9" spans="2:9" ht="60" x14ac:dyDescent="0.25">
      <c r="B9" s="25" t="s">
        <v>55</v>
      </c>
      <c r="C9" s="10">
        <v>0.25</v>
      </c>
      <c r="D9" s="11">
        <v>78</v>
      </c>
      <c r="E9" s="11">
        <v>91</v>
      </c>
      <c r="F9" s="11">
        <v>40</v>
      </c>
      <c r="G9" s="15">
        <v>0</v>
      </c>
    </row>
    <row r="10" spans="2:9" ht="44.25" customHeight="1" x14ac:dyDescent="0.25">
      <c r="B10" s="6" t="s">
        <v>10</v>
      </c>
      <c r="C10" s="49" t="s">
        <v>140</v>
      </c>
      <c r="D10" s="59"/>
      <c r="E10" s="59"/>
      <c r="F10" s="59"/>
      <c r="G10" s="60"/>
    </row>
    <row r="11" spans="2:9" ht="75" x14ac:dyDescent="0.25">
      <c r="B11" s="25" t="s">
        <v>57</v>
      </c>
      <c r="C11" s="16">
        <v>0.25</v>
      </c>
      <c r="D11" s="17">
        <v>18</v>
      </c>
      <c r="E11" s="17">
        <v>30</v>
      </c>
      <c r="F11" s="32">
        <v>8</v>
      </c>
      <c r="G11" s="18">
        <v>0</v>
      </c>
      <c r="H11" s="13"/>
    </row>
    <row r="12" spans="2:9" ht="53.25" customHeight="1" x14ac:dyDescent="0.25">
      <c r="B12" s="6" t="s">
        <v>10</v>
      </c>
      <c r="C12" s="56" t="s">
        <v>99</v>
      </c>
      <c r="D12" s="57"/>
      <c r="E12" s="57"/>
      <c r="F12" s="57"/>
      <c r="G12" s="58"/>
    </row>
    <row r="13" spans="2:9" ht="94.5" customHeight="1" x14ac:dyDescent="0.25">
      <c r="B13" s="25" t="s">
        <v>110</v>
      </c>
      <c r="C13" s="10">
        <v>0.25</v>
      </c>
      <c r="D13" s="11">
        <v>110</v>
      </c>
      <c r="E13" s="11">
        <v>130</v>
      </c>
      <c r="F13" s="17">
        <v>23</v>
      </c>
      <c r="G13" s="15">
        <v>0</v>
      </c>
    </row>
    <row r="14" spans="2:9" ht="93.75" customHeight="1" x14ac:dyDescent="0.25">
      <c r="B14" s="6" t="s">
        <v>10</v>
      </c>
      <c r="C14" s="49" t="s">
        <v>111</v>
      </c>
      <c r="D14" s="50"/>
      <c r="E14" s="50"/>
      <c r="F14" s="50"/>
      <c r="G14" s="51"/>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I14"/>
  <sheetViews>
    <sheetView zoomScale="70" zoomScaleNormal="70" zoomScaleSheetLayoutView="100" workbookViewId="0">
      <selection activeCell="J10" sqref="J10"/>
    </sheetView>
  </sheetViews>
  <sheetFormatPr defaultRowHeight="15" x14ac:dyDescent="0.25"/>
  <cols>
    <col min="1" max="1" width="4.140625" customWidth="1"/>
    <col min="2" max="2" width="32.85546875"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52</v>
      </c>
      <c r="C2" s="39" t="s">
        <v>50</v>
      </c>
      <c r="D2" s="39"/>
      <c r="E2" s="39"/>
      <c r="F2" s="39"/>
      <c r="G2" s="40"/>
    </row>
    <row r="3" spans="2:9" ht="43.5" customHeight="1" x14ac:dyDescent="0.25">
      <c r="B3" s="6" t="s">
        <v>59</v>
      </c>
      <c r="C3" s="41" t="s">
        <v>58</v>
      </c>
      <c r="D3" s="42"/>
      <c r="E3" s="42"/>
      <c r="F3" s="42"/>
      <c r="G3" s="43"/>
    </row>
    <row r="4" spans="2:9" ht="35.25" customHeight="1" x14ac:dyDescent="0.25">
      <c r="B4" s="6" t="s">
        <v>60</v>
      </c>
      <c r="C4" s="44">
        <f>(G7*C7)+(G9*C9)+(G11*C11)+(G13*C13)</f>
        <v>0.25</v>
      </c>
      <c r="D4" s="42"/>
      <c r="E4" s="42"/>
      <c r="F4" s="42"/>
      <c r="G4" s="43"/>
    </row>
    <row r="5" spans="2:9" ht="24" customHeight="1" x14ac:dyDescent="0.25">
      <c r="B5" s="6" t="s">
        <v>9</v>
      </c>
      <c r="C5" s="41" t="s">
        <v>34</v>
      </c>
      <c r="D5" s="42"/>
      <c r="E5" s="42"/>
      <c r="F5" s="42"/>
      <c r="G5" s="43"/>
      <c r="I5" s="3"/>
    </row>
    <row r="6" spans="2:9" ht="76.5" customHeight="1" x14ac:dyDescent="0.25">
      <c r="B6" s="7" t="s">
        <v>0</v>
      </c>
      <c r="C6" s="4" t="s">
        <v>1</v>
      </c>
      <c r="D6" s="1" t="s">
        <v>2</v>
      </c>
      <c r="E6" s="1" t="s">
        <v>3</v>
      </c>
      <c r="F6" s="1" t="s">
        <v>4</v>
      </c>
      <c r="G6" s="2" t="s">
        <v>5</v>
      </c>
    </row>
    <row r="7" spans="2:9" ht="45" x14ac:dyDescent="0.25">
      <c r="B7" s="25" t="s">
        <v>61</v>
      </c>
      <c r="C7" s="10">
        <v>0.25</v>
      </c>
      <c r="D7" s="11">
        <v>26</v>
      </c>
      <c r="E7" s="11">
        <v>34</v>
      </c>
      <c r="F7" s="11">
        <v>3</v>
      </c>
      <c r="G7" s="15">
        <v>0</v>
      </c>
    </row>
    <row r="8" spans="2:9" ht="76.5" customHeight="1" thickBot="1" x14ac:dyDescent="0.3">
      <c r="B8" s="6" t="s">
        <v>10</v>
      </c>
      <c r="C8" s="33" t="s">
        <v>115</v>
      </c>
      <c r="D8" s="34"/>
      <c r="E8" s="34"/>
      <c r="F8" s="34"/>
      <c r="G8" s="35"/>
    </row>
    <row r="9" spans="2:9" ht="45" x14ac:dyDescent="0.25">
      <c r="B9" s="25" t="s">
        <v>62</v>
      </c>
      <c r="C9" s="10">
        <v>0.25</v>
      </c>
      <c r="D9" s="11">
        <v>14</v>
      </c>
      <c r="E9" s="11">
        <v>19</v>
      </c>
      <c r="F9" s="11">
        <v>1</v>
      </c>
      <c r="G9" s="15">
        <v>0</v>
      </c>
    </row>
    <row r="10" spans="2:9" ht="77.25" customHeight="1" thickBot="1" x14ac:dyDescent="0.3">
      <c r="B10" s="6" t="s">
        <v>10</v>
      </c>
      <c r="C10" s="33" t="s">
        <v>116</v>
      </c>
      <c r="D10" s="34"/>
      <c r="E10" s="34"/>
      <c r="F10" s="34"/>
      <c r="G10" s="35"/>
    </row>
    <row r="11" spans="2:9" ht="45" x14ac:dyDescent="0.25">
      <c r="B11" s="25" t="s">
        <v>63</v>
      </c>
      <c r="C11" s="10">
        <v>0.25</v>
      </c>
      <c r="D11" s="11">
        <v>18</v>
      </c>
      <c r="E11" s="11">
        <v>20</v>
      </c>
      <c r="F11" s="27">
        <v>2</v>
      </c>
      <c r="G11" s="30">
        <v>0</v>
      </c>
      <c r="H11" s="13"/>
    </row>
    <row r="12" spans="2:9" ht="74.25" customHeight="1" thickBot="1" x14ac:dyDescent="0.3">
      <c r="B12" s="6" t="s">
        <v>10</v>
      </c>
      <c r="C12" s="55" t="s">
        <v>117</v>
      </c>
      <c r="D12" s="52"/>
      <c r="E12" s="52"/>
      <c r="F12" s="52"/>
      <c r="G12" s="53"/>
    </row>
    <row r="13" spans="2:9" ht="53.25" customHeight="1" x14ac:dyDescent="0.25">
      <c r="B13" s="25" t="s">
        <v>64</v>
      </c>
      <c r="C13" s="10">
        <v>0.25</v>
      </c>
      <c r="D13" s="11">
        <v>1</v>
      </c>
      <c r="E13" s="11">
        <v>2</v>
      </c>
      <c r="F13" s="11">
        <v>3</v>
      </c>
      <c r="G13" s="30">
        <v>1</v>
      </c>
    </row>
    <row r="14" spans="2:9" ht="70.5" customHeight="1" thickBot="1" x14ac:dyDescent="0.3">
      <c r="B14" s="9" t="s">
        <v>10</v>
      </c>
      <c r="C14" s="33" t="s">
        <v>112</v>
      </c>
      <c r="D14" s="34"/>
      <c r="E14" s="34"/>
      <c r="F14" s="34"/>
      <c r="G14" s="35"/>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B1:G16"/>
  <sheetViews>
    <sheetView zoomScale="70" zoomScaleNormal="70" zoomScaleSheetLayoutView="90" workbookViewId="0">
      <selection activeCell="J10" sqref="J10"/>
    </sheetView>
  </sheetViews>
  <sheetFormatPr defaultRowHeight="15" x14ac:dyDescent="0.25"/>
  <cols>
    <col min="1" max="1" width="2.85546875" customWidth="1"/>
    <col min="2" max="2" width="25.140625" customWidth="1"/>
    <col min="3" max="7" width="17.42578125" customWidth="1"/>
  </cols>
  <sheetData>
    <row r="1" spans="2:7" ht="15.75" thickBot="1" x14ac:dyDescent="0.3"/>
    <row r="2" spans="2:7" ht="48.75" customHeight="1" x14ac:dyDescent="0.25">
      <c r="B2" s="5" t="s">
        <v>66</v>
      </c>
      <c r="C2" s="39" t="s">
        <v>15</v>
      </c>
      <c r="D2" s="39"/>
      <c r="E2" s="39"/>
      <c r="F2" s="39"/>
      <c r="G2" s="40"/>
    </row>
    <row r="3" spans="2:7" ht="64.5" customHeight="1" x14ac:dyDescent="0.25">
      <c r="B3" s="6" t="s">
        <v>67</v>
      </c>
      <c r="C3" s="41" t="s">
        <v>82</v>
      </c>
      <c r="D3" s="42"/>
      <c r="E3" s="42"/>
      <c r="F3" s="42"/>
      <c r="G3" s="43"/>
    </row>
    <row r="4" spans="2:7" ht="35.25" customHeight="1" x14ac:dyDescent="0.25">
      <c r="B4" s="6" t="s">
        <v>68</v>
      </c>
      <c r="C4" s="44">
        <f>(G7*C7)+(G9*C9)+(G11*C11)+(G13*C13)+(G15*C15)</f>
        <v>0.1</v>
      </c>
      <c r="D4" s="42"/>
      <c r="E4" s="42"/>
      <c r="F4" s="42"/>
      <c r="G4" s="43"/>
    </row>
    <row r="5" spans="2:7" ht="27" customHeight="1" x14ac:dyDescent="0.25">
      <c r="B5" s="6" t="s">
        <v>9</v>
      </c>
      <c r="C5" s="41" t="s">
        <v>65</v>
      </c>
      <c r="D5" s="42"/>
      <c r="E5" s="42"/>
      <c r="F5" s="42"/>
      <c r="G5" s="43"/>
    </row>
    <row r="6" spans="2:7" ht="76.5" customHeight="1" x14ac:dyDescent="0.25">
      <c r="B6" s="7" t="s">
        <v>0</v>
      </c>
      <c r="C6" s="4" t="s">
        <v>1</v>
      </c>
      <c r="D6" s="1" t="s">
        <v>2</v>
      </c>
      <c r="E6" s="1" t="s">
        <v>3</v>
      </c>
      <c r="F6" s="1" t="s">
        <v>4</v>
      </c>
      <c r="G6" s="2" t="s">
        <v>5</v>
      </c>
    </row>
    <row r="7" spans="2:7" ht="56.25" customHeight="1" x14ac:dyDescent="0.25">
      <c r="B7" s="25" t="s">
        <v>145</v>
      </c>
      <c r="C7" s="10">
        <v>0.3</v>
      </c>
      <c r="D7" s="11">
        <v>9</v>
      </c>
      <c r="E7" s="11">
        <v>18</v>
      </c>
      <c r="F7" s="27">
        <v>0</v>
      </c>
      <c r="G7" s="12">
        <v>0</v>
      </c>
    </row>
    <row r="8" spans="2:7" ht="81" customHeight="1" thickBot="1" x14ac:dyDescent="0.3">
      <c r="B8" s="6" t="s">
        <v>10</v>
      </c>
      <c r="C8" s="55" t="s">
        <v>123</v>
      </c>
      <c r="D8" s="52"/>
      <c r="E8" s="52"/>
      <c r="F8" s="52"/>
      <c r="G8" s="53"/>
    </row>
    <row r="9" spans="2:7" ht="45" x14ac:dyDescent="0.25">
      <c r="B9" s="25" t="s">
        <v>143</v>
      </c>
      <c r="C9" s="10">
        <v>0.3</v>
      </c>
      <c r="D9" s="11">
        <v>6</v>
      </c>
      <c r="E9" s="11">
        <v>8</v>
      </c>
      <c r="F9" s="27">
        <v>1</v>
      </c>
      <c r="G9" s="12">
        <v>0</v>
      </c>
    </row>
    <row r="10" spans="2:7" ht="41.25" customHeight="1" thickBot="1" x14ac:dyDescent="0.3">
      <c r="B10" s="6" t="s">
        <v>10</v>
      </c>
      <c r="C10" s="55" t="s">
        <v>124</v>
      </c>
      <c r="D10" s="52"/>
      <c r="E10" s="52"/>
      <c r="F10" s="52"/>
      <c r="G10" s="53"/>
    </row>
    <row r="11" spans="2:7" ht="45" x14ac:dyDescent="0.25">
      <c r="B11" s="25" t="s">
        <v>144</v>
      </c>
      <c r="C11" s="10">
        <v>0.15</v>
      </c>
      <c r="D11" s="11">
        <v>6541</v>
      </c>
      <c r="E11" s="11">
        <v>6850</v>
      </c>
      <c r="F11" s="11">
        <v>3547</v>
      </c>
      <c r="G11" s="15">
        <v>0</v>
      </c>
    </row>
    <row r="12" spans="2:7" ht="53.25" customHeight="1" x14ac:dyDescent="0.25">
      <c r="B12" s="6" t="s">
        <v>10</v>
      </c>
      <c r="C12" s="49" t="s">
        <v>131</v>
      </c>
      <c r="D12" s="50"/>
      <c r="E12" s="50"/>
      <c r="F12" s="50"/>
      <c r="G12" s="51"/>
    </row>
    <row r="13" spans="2:7" ht="48" customHeight="1" x14ac:dyDescent="0.25">
      <c r="B13" s="25" t="s">
        <v>69</v>
      </c>
      <c r="C13" s="14">
        <v>0.15</v>
      </c>
      <c r="D13" s="11">
        <v>8</v>
      </c>
      <c r="E13" s="11">
        <v>13</v>
      </c>
      <c r="F13" s="27">
        <v>8</v>
      </c>
      <c r="G13" s="15">
        <f t="shared" ref="G13" si="0">(F13-D13)/(E13-D13)</f>
        <v>0</v>
      </c>
    </row>
    <row r="14" spans="2:7" ht="33" customHeight="1" x14ac:dyDescent="0.25">
      <c r="B14" s="6" t="s">
        <v>10</v>
      </c>
      <c r="C14" s="49" t="s">
        <v>125</v>
      </c>
      <c r="D14" s="50"/>
      <c r="E14" s="50"/>
      <c r="F14" s="50"/>
      <c r="G14" s="51"/>
    </row>
    <row r="15" spans="2:7" ht="45" x14ac:dyDescent="0.25">
      <c r="B15" s="25" t="s">
        <v>146</v>
      </c>
      <c r="C15" s="14">
        <v>0.1</v>
      </c>
      <c r="D15" s="11">
        <v>1470</v>
      </c>
      <c r="E15" s="11">
        <v>1900</v>
      </c>
      <c r="F15" s="27">
        <v>9111</v>
      </c>
      <c r="G15" s="15">
        <v>1</v>
      </c>
    </row>
    <row r="16" spans="2:7" ht="49.5" customHeight="1" thickBot="1" x14ac:dyDescent="0.3">
      <c r="B16" s="9" t="s">
        <v>10</v>
      </c>
      <c r="C16" s="33" t="s">
        <v>142</v>
      </c>
      <c r="D16" s="34"/>
      <c r="E16" s="34"/>
      <c r="F16" s="34"/>
      <c r="G16" s="35"/>
    </row>
  </sheetData>
  <mergeCells count="9">
    <mergeCell ref="C12:G12"/>
    <mergeCell ref="C14:G14"/>
    <mergeCell ref="C16:G16"/>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11</vt:i4>
      </vt:variant>
      <vt:variant>
        <vt:lpstr>Adlandırılmış Aralıklar</vt:lpstr>
      </vt:variant>
      <vt:variant>
        <vt:i4>1</vt:i4>
      </vt:variant>
    </vt:vector>
  </HeadingPairs>
  <TitlesOfParts>
    <vt:vector size="12" baseType="lpstr">
      <vt:lpstr>H1.1</vt:lpstr>
      <vt:lpstr>H1.2</vt:lpstr>
      <vt:lpstr>H2.1</vt:lpstr>
      <vt:lpstr>H2.2</vt:lpstr>
      <vt:lpstr>H2.3</vt:lpstr>
      <vt:lpstr>H2.4</vt:lpstr>
      <vt:lpstr>H3.1</vt:lpstr>
      <vt:lpstr>H3.2</vt:lpstr>
      <vt:lpstr>H4.1</vt:lpstr>
      <vt:lpstr>H4.2</vt:lpstr>
      <vt:lpstr>H4.3</vt:lpstr>
      <vt:lpstr>H2.1!Yazdırma_Alanı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2021-09-01T05:34:04Z</dcterms:modified>
</cp:coreProperties>
</file>